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EX\CTG\2_AFFIDAMENTI\2024 - CSA_OEPV\MERCATO\DDTT\AQ\DT7_Idraulica e Geotecnica\FINALE\"/>
    </mc:Choice>
  </mc:AlternateContent>
  <xr:revisionPtr revIDLastSave="0" documentId="13_ncr:1_{8821A683-667F-4718-8AF2-2A909F5D557D}" xr6:coauthVersionLast="47" xr6:coauthVersionMax="47" xr10:uidLastSave="{00000000-0000-0000-0000-000000000000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6" l="1"/>
  <c r="H64" i="46"/>
  <c r="E226" i="46" l="1"/>
  <c r="E232" i="46" s="1"/>
  <c r="E234" i="46" s="1"/>
  <c r="H217" i="46"/>
  <c r="H206" i="46"/>
  <c r="H199" i="46"/>
  <c r="H192" i="46"/>
  <c r="H184" i="46"/>
  <c r="F167" i="46"/>
  <c r="F168" i="46" s="1"/>
  <c r="F169" i="46" s="1"/>
  <c r="F170" i="46" s="1"/>
  <c r="F174" i="46" s="1"/>
  <c r="D167" i="46"/>
  <c r="D168" i="46" s="1"/>
  <c r="D169" i="46" s="1"/>
  <c r="D170" i="46" s="1"/>
  <c r="D174" i="46" s="1"/>
  <c r="H125" i="46"/>
  <c r="H141" i="46" s="1"/>
  <c r="H220" i="46" l="1"/>
  <c r="E236" i="46" l="1"/>
  <c r="E238" i="46" s="1"/>
  <c r="I192" i="46"/>
  <c r="I141" i="46"/>
  <c r="I199" i="46"/>
  <c r="I184" i="46"/>
  <c r="I64" i="46"/>
  <c r="I26" i="46"/>
  <c r="I217" i="46"/>
  <c r="I206" i="46"/>
  <c r="I220" i="46" l="1"/>
</calcChain>
</file>

<file path=xl/sharedStrings.xml><?xml version="1.0" encoding="utf-8"?>
<sst xmlns="http://schemas.openxmlformats.org/spreadsheetml/2006/main" count="422" uniqueCount="235">
  <si>
    <t>autostrade//per l'italia s.p.a.</t>
  </si>
  <si>
    <t xml:space="preserve">ACCORDO QUADRO PER LAVORI DI AMMODERNAMENTO TECNOLOGICO DELLA RETE RICADENTI SULLE TRATTE AUTOSTRADALI DI TUTTE LE DIREZIONI DI TRONCO </t>
  </si>
  <si>
    <t>TABELLA SPESE GENERALI (VOA_W_03)</t>
  </si>
  <si>
    <t>Descrizioni</t>
  </si>
  <si>
    <t>Calcolazioni</t>
  </si>
  <si>
    <t>Importi</t>
  </si>
  <si>
    <t>%</t>
  </si>
  <si>
    <t>Fisso /Variabile</t>
  </si>
  <si>
    <t>A - Impianto di cantiere</t>
  </si>
  <si>
    <t>a) Allestimento e smontaggio campo-cantiere</t>
  </si>
  <si>
    <t xml:space="preserve">    a.1 - Allacci impiantistica di servizio</t>
  </si>
  <si>
    <t>a.c.</t>
  </si>
  <si>
    <t xml:space="preserve">    a.2 - Montaggio baraccamenti uffici Impresa</t>
  </si>
  <si>
    <t>m²</t>
  </si>
  <si>
    <t>x €/m²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</si>
  <si>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</si>
  <si>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</si>
  <si>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</si>
  <si>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</si>
  <si>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</si>
  <si>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n.</t>
  </si>
  <si>
    <t>x €/cad.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</si>
  <si>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</si>
  <si>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</si>
  <si>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</si>
  <si>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e) Piste di servizio</t>
  </si>
  <si>
    <t>m</t>
  </si>
  <si>
    <t>x€/m</t>
  </si>
  <si>
    <t xml:space="preserve">f) Realizzazione aree di cantiere e/o successivo ripristino dei terreni </t>
  </si>
  <si>
    <t>g) Rimozione e successivo riassetto in sede di cavi elettrici e/o telefonici</t>
  </si>
  <si>
    <t>h) L’installazione, presidio e rimozione dei cantieri mobili, permanenti o temporanei, necessari per la deviazione o la parzializzazione del traffico autostradale</t>
  </si>
  <si>
    <t>i) l’installazione e l’esercizio delle attrezzature e dei mezzi d’opera di cantiere</t>
  </si>
  <si>
    <t>l)  ___________________________________________________</t>
  </si>
  <si>
    <t>(*) I baraccamenti per dormitori, spogliatoi, servizi e infermeria Impresa sono previsti nei costi della sicurezza, ovvero sono previsti i costi per gli effetti prodotti da tale apprestamento</t>
  </si>
  <si>
    <t>sub totale  A</t>
  </si>
  <si>
    <t xml:space="preserve">B - Personale fisso di cantiere </t>
  </si>
  <si>
    <t>a) Personale direttivo di cantiere</t>
  </si>
  <si>
    <t xml:space="preserve">   a.1 - Direttore tecnico</t>
  </si>
  <si>
    <t xml:space="preserve">x mesi </t>
  </si>
  <si>
    <t>x€/mese</t>
  </si>
  <si>
    <t xml:space="preserve">   a.2 - Direttore di cantiere</t>
  </si>
  <si>
    <t>b) Personale tecnico di cantiere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</si>
  <si>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</si>
  <si>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</si>
  <si>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</si>
  <si>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</si>
  <si>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>c) Personale amministrativo di cantiere</t>
  </si>
  <si>
    <t xml:space="preserve">   c.1 - Impiegato amministrativo</t>
  </si>
  <si>
    <t xml:space="preserve">   c.2 -  ___________________________________________________</t>
  </si>
  <si>
    <t>d) Personale per la sicurezza</t>
  </si>
  <si>
    <t xml:space="preserve">    d.1 - Responsabile servizio prevenzione e protezione</t>
  </si>
  <si>
    <t xml:space="preserve">    d.2 - Responsabile primo soccorso ed emergenze</t>
  </si>
  <si>
    <t xml:space="preserve">    d.3 - Addetto al servizio prevenzione e protezione</t>
  </si>
  <si>
    <t xml:space="preserve">    d.4 -  ___________________________________________________</t>
  </si>
  <si>
    <t xml:space="preserve">    e.2 -  ___________________________________________________</t>
  </si>
  <si>
    <t>sub totale  B</t>
  </si>
  <si>
    <t>C - Costi di gestione</t>
  </si>
  <si>
    <t>a) Ammortamenti / noli</t>
  </si>
  <si>
    <t xml:space="preserve">    a.1 - Arredi ed attrezzature per baraccamenti di  cui al punto A - a)</t>
  </si>
  <si>
    <t>ac</t>
  </si>
  <si>
    <t xml:space="preserve">mesi </t>
  </si>
  <si>
    <t xml:space="preserve">    a.2.1- Baraccamenti uffici Impresa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</si>
  <si>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</si>
  <si>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</si>
  <si>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</si>
  <si>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</si>
  <si>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a.2.6 - Prefabbricati uso laboratorio D.L. </t>
  </si>
  <si>
    <t>cad.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</si>
  <si>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</si>
  <si>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</si>
  <si>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</si>
  <si>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</si>
  <si>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</si>
  <si>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</si>
  <si>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 xml:space="preserve">    a.7 - ___________________________________________________</t>
  </si>
  <si>
    <t xml:space="preserve">    a.8 - ___________________________________________________</t>
  </si>
  <si>
    <t xml:space="preserve">    a.9 - ___________________________________________________</t>
  </si>
  <si>
    <t>b) Spese varie per funzionamento cantiere</t>
  </si>
  <si>
    <t xml:space="preserve">    b.1 - Energia elettrica</t>
  </si>
  <si>
    <t>Kw</t>
  </si>
  <si>
    <t xml:space="preserve">    b.2 - Telefonia</t>
  </si>
  <si>
    <t xml:space="preserve">    b.3 - Acqua</t>
  </si>
  <si>
    <t>m³</t>
  </si>
  <si>
    <t xml:space="preserve">    b.4 - Carbolubrificanti per autovetture e mezzi operativi di servizio</t>
  </si>
  <si>
    <t>lt</t>
  </si>
  <si>
    <t xml:space="preserve">    b.5 - Ricambi per autovetture e mezzi operativi di servizio</t>
  </si>
  <si>
    <t xml:space="preserve">    b.6-  Carta, cancelleria, postali </t>
  </si>
  <si>
    <t xml:space="preserve">    b.7 - Pulizie e manutenzione baraccamenti di cui al punto A - a)</t>
  </si>
  <si>
    <t xml:space="preserve">    b.8 - Materiali di consumo impianti depurazione</t>
  </si>
  <si>
    <t xml:space="preserve">    b.9 - Trasporto ed oneri di discarica per rifiuti dei campi logistici </t>
  </si>
  <si>
    <t xml:space="preserve">    b.10 - Materiali di consumo</t>
  </si>
  <si>
    <t xml:space="preserve">    b.11 -  ___________________________________________</t>
  </si>
  <si>
    <t xml:space="preserve">    b.12 -  ___________________________________________</t>
  </si>
  <si>
    <t xml:space="preserve">    b.13 -  ___________________________________________</t>
  </si>
  <si>
    <t>c) Spese per la sicurezza nell'ambito delle spese generali</t>
  </si>
  <si>
    <t xml:space="preserve">   c.1 - Quantificazione analitica degli oneri della sicurezza da rischio specifico o aziendale</t>
  </si>
  <si>
    <t xml:space="preserve">   c.1.1 - Elmetti di protezione</t>
  </si>
  <si>
    <t>nr.</t>
  </si>
  <si>
    <t>x nr.</t>
  </si>
  <si>
    <t>x€/nr.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</si>
  <si>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</si>
  <si>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</si>
  <si>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</si>
  <si>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</si>
  <si>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</si>
  <si>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</si>
  <si>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</si>
  <si>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</si>
  <si>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</si>
  <si>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</si>
  <si>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</si>
  <si>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</si>
  <si>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</si>
  <si>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</si>
  <si>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</si>
  <si>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</si>
  <si>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</si>
  <si>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</si>
  <si>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</si>
  <si>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</si>
  <si>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c.5 - ____________________________________________</t>
  </si>
  <si>
    <t xml:space="preserve">   c.6 - ____________________________________________</t>
  </si>
  <si>
    <t>totale parziale "C - Costi di gestione" spese per la sicurezza nell'ambito delle spese generali da indicare nella lettera di offerta</t>
  </si>
  <si>
    <t>d) Trasporti per baraccamenti, attrezzature e ritrasporti</t>
  </si>
  <si>
    <t>e) Trasporti per mezzi d'opera, attrezzature e materiali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</si>
  <si>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</si>
  <si>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</si>
  <si>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</si>
  <si>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</si>
  <si>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l) Collaudo e verifiche di funzionamento impianti</t>
  </si>
  <si>
    <t>m) Consulenze tecniche</t>
  </si>
  <si>
    <t>n) Spese di manutenzione opere fino al collaudo</t>
  </si>
  <si>
    <t>o) Occupazioni temporanee aree di cantiere, piste e piazzali</t>
  </si>
  <si>
    <t>p) - Illuminazione dei cantieri anche nei periodi di sospensione o inattività dei lavori</t>
  </si>
  <si>
    <t>q)  ___________________________________________________</t>
  </si>
  <si>
    <t>r)  ___________________________________________________</t>
  </si>
  <si>
    <t>sub totale  C</t>
  </si>
  <si>
    <t>D - Oneri e indennità</t>
  </si>
  <si>
    <t>a) Assistenza alle prove sui materiali ed al monitoraggio eseguiti dalla D.L.</t>
  </si>
  <si>
    <t>b) Assistenza ed oneri per collaudi statici</t>
  </si>
  <si>
    <t>c) Sondaggi ed indagini geognostiche</t>
  </si>
  <si>
    <t>d) Stipula e registrazione del contratto e imposta di registro</t>
  </si>
  <si>
    <t>e) Oneri per rimozione interferenze aree di occupazione temporanea</t>
  </si>
  <si>
    <t xml:space="preserve">f) Oneri per manutenzione ordinaria e straordinaria di pubbliche strade utilizzate per i lavori compresa la pulizia e/o il ripristino della sede stradale </t>
  </si>
  <si>
    <t>g) Oneri per bonifica bellica per aree di occupazione temporanea</t>
  </si>
  <si>
    <t>h) Oneri per risoluzione interferenze su aree di occupazione temporanea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</si>
  <si>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</si>
  <si>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l) Oneri per depositi provvisori e classificazione materiali provenienti dagli scavi</t>
  </si>
  <si>
    <t>m) Realizzazione e succesiva rimozione di area di caratterizzazione (vedi dettaglio):</t>
  </si>
  <si>
    <t xml:space="preserve">    m.1 - Sottofondazione e pavimentazione</t>
  </si>
  <si>
    <t xml:space="preserve">    m.2 - Impermeabilizzazione del piano di posa</t>
  </si>
  <si>
    <t xml:space="preserve">    m.3 - Trattamento acque di piazzale (sedimentazione-disoleatura)</t>
  </si>
  <si>
    <t xml:space="preserve">    m.4 - Opere di protezione (recinzioni e cancello)</t>
  </si>
  <si>
    <t>n) Oneri per contenimento dell'inquinamento acustico ed ambientale nella fase di realizzazione dell'opera</t>
  </si>
  <si>
    <t>o) Oneri per perizia giurata stato di fatto immobili</t>
  </si>
  <si>
    <t>p) Oneri per ottenimento autorizzazioni e permessi da enti locali</t>
  </si>
  <si>
    <t>q) Oneri per monitoraggio solidi sospesi e stato qualitativo dei corsi d'acqua nell'area lavori</t>
  </si>
  <si>
    <t>r) Oneri per esecuzione dei lavori in turni notturni e/o festivi per limitazione disagio del traffico (escluso quanto già previsto, in relazione alla programmazione dei lavori e/o al contratto d'appalto)</t>
  </si>
  <si>
    <t>s) Sorveglianza e presidio a mezzo di idoneo personale nei tratti stradali e autostradali interessati dai lavori per le segnalazioni regolamentari dei cantieri.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</si>
  <si>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</si>
  <si>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</si>
  <si>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>x ore-tot</t>
  </si>
  <si>
    <t>x€/ora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</si>
  <si>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</si>
  <si>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</si>
  <si>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</si>
  <si>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</si>
  <si>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</si>
  <si>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</si>
  <si>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w) Oneri per eventuale esecuzione di opere nelle immediate adiacenze o interferenti linee ferroviarie in esercizio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</si>
  <si>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</si>
  <si>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</si>
  <si>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z) Contingency per eventuale sospensione delle lavorazioni che interferiscono con il traffico in coincidenza di periodi di esodo e di particolari ricorrenze festive o per particolari esigenze legate alla viabilità</t>
  </si>
  <si>
    <t>aa) Oneri per apprestamenti per ispezioni sulle coperture antirumore: Linea vita</t>
  </si>
  <si>
    <t>bb) Ogni altro onere che il Concorrente dovesse riscontrare dall'esame dei documenti contrattuali</t>
  </si>
  <si>
    <t>cc) Oneri per la predisposizione del Piano di Gestione Ambientale di Cantiere (PGAC) e per l'applicazione delle dispozioni del Capitolato Ambientale (CA)</t>
  </si>
  <si>
    <t>dd) Oneri per la predisposizione ed il monitoraggio della documentazione afferente il Piano di Controllo Qualità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</si>
  <si>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</si>
  <si>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</si>
  <si>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</si>
  <si>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>sub totale  D</t>
  </si>
  <si>
    <t>E - Oneri per polizze fidejussorie e assicurative</t>
  </si>
  <si>
    <t>a) Fidejussione provvisoria e definitiva</t>
  </si>
  <si>
    <t>b) Fidejussioni su ritenute</t>
  </si>
  <si>
    <t>c) Assicurazioni CAR, RCT, ecc.</t>
  </si>
  <si>
    <t>d)  ___________________________________________________</t>
  </si>
  <si>
    <t>sub totale  E</t>
  </si>
  <si>
    <t xml:space="preserve">F - Oneri finanziari </t>
  </si>
  <si>
    <t>a) Oneri finanziari generali e particolari</t>
  </si>
  <si>
    <t>b) Oneri per aumento dei costi di produzione del cantiere</t>
  </si>
  <si>
    <t>c)  ___________________________________________________</t>
  </si>
  <si>
    <t>sub totale  F</t>
  </si>
  <si>
    <t>G - Spese fisse di sede</t>
  </si>
  <si>
    <t>a) Oneri e costi di gestione della sede (quota parte di contribuzione della commessa)</t>
  </si>
  <si>
    <t>b) Costi per il personale di sede (quota parte di contribuzione della commessa)</t>
  </si>
  <si>
    <t>sub totale  G</t>
  </si>
  <si>
    <t>H - Offerta tecnica**</t>
  </si>
  <si>
    <t>a)  ___________________________________________________</t>
  </si>
  <si>
    <t>** Il Concorrente dovrà fornire evidenza delle valutazioni ed impatti prodotti dalle proposte che lo stesso ha dichiarato nell'ambito dell'offerta tecnica</t>
  </si>
  <si>
    <t>sub totale  H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</si>
  <si>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</si>
  <si>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IMPORTO ACCORDO QUADRO</t>
  </si>
  <si>
    <t>a</t>
  </si>
  <si>
    <t>IMPORTO ONERI PER LA SICUREZZA (non soggetti a ribasso)</t>
  </si>
  <si>
    <t>b</t>
  </si>
  <si>
    <t>IMPORTO ACCORDO QUADRO AL NETTO DEGLI ONERI PER LA SICUREZZA</t>
  </si>
  <si>
    <t xml:space="preserve"> c = (a - b)</t>
  </si>
  <si>
    <t>RIBASSO UNICO PERCENTUALE</t>
  </si>
  <si>
    <t>r</t>
  </si>
  <si>
    <t>Valore indicato nel documento VOA W.01b</t>
  </si>
  <si>
    <t>UTILE ATTESO PER L'INTERVENTO</t>
  </si>
  <si>
    <t>%UI</t>
  </si>
  <si>
    <t>IMPORTO AQ AL NETTO DI ONERI PER LA SICUREZZA E RIBASSO</t>
  </si>
  <si>
    <t>d = c - (c*r)</t>
  </si>
  <si>
    <t>IMPORTO AQ AL NETTO DI ONERI PER LA SICUREZZA, RIBASSO E UTILE</t>
  </si>
  <si>
    <t>e = d / (1+ %UI)</t>
  </si>
  <si>
    <t>IMPORTO AQ AL NETTO DI ONERI PER LA SICUREZZA, RIBASSO, UTILE E SPESE GENERALI</t>
  </si>
  <si>
    <t>f = e - Totale (i)</t>
  </si>
  <si>
    <t xml:space="preserve">PERCENTUALE DI APPLICAZIONE DELLE SPESE GENERALI NELLE ANALISI DEI PREZZI UNITARI </t>
  </si>
  <si>
    <t>g= Totale (i) / f</t>
  </si>
  <si>
    <t>compilazione a cura dell'O.E.</t>
  </si>
  <si>
    <t>calcolo automatico</t>
  </si>
  <si>
    <t xml:space="preserve">   a.3 - Capo cantiere </t>
  </si>
  <si>
    <t xml:space="preserve">   a.4 -  ___________________________________________________</t>
  </si>
  <si>
    <t xml:space="preserve">   b.1 - Assistenti </t>
  </si>
  <si>
    <t xml:space="preserve">   b.2 - Responsabile controllo qualità</t>
  </si>
  <si>
    <t xml:space="preserve">   b.3 - Addetto controllo qualità</t>
  </si>
  <si>
    <t xml:space="preserve">   b.4 - Contabile</t>
  </si>
  <si>
    <t xml:space="preserve">   b.5 - Topografo</t>
  </si>
  <si>
    <t xml:space="preserve">   b.6 - Geologo</t>
  </si>
  <si>
    <t xml:space="preserve">    e.1 - Responsabile ambientale</t>
  </si>
  <si>
    <t>e) Personale per aspetti ambientali</t>
  </si>
  <si>
    <t>f) Personale per servizi di cantiere</t>
  </si>
  <si>
    <t xml:space="preserve">    f.1 - Magazziniere</t>
  </si>
  <si>
    <t xml:space="preserve">    f.2 -  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</si>
</sst>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  <numFmt numFmtId="173" formatCode="_-* #,##0_-;\-* #,##0_-;_-* &quot;-&quot;_-;_-@_-"/>
    <numFmt numFmtId="174" formatCode="_-* #,##0.00\ &quot;€&quot;_-;\-* #,##0.00\ &quot;€&quot;_-;_-* &quot;-&quot;??\ &quot;€&quot;_-;_-@_-"/>
    <numFmt numFmtId="175" formatCode="_-* #,##0.00_-;\-* #,##0.0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38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3" fillId="0" borderId="0" applyFont="0" applyFill="0" applyBorder="0" applyAlignment="0" applyProtection="0"/>
  </cellStyleXfs>
  <cellXfs count="191">
    <xf numFmtId="0" fontId="0" fillId="0" borderId="0" xfId="0"/>
    <xf numFmtId="0" fontId="5" fillId="0" borderId="29" xfId="4" applyFont="1" applyBorder="1" applyAlignment="1" applyProtection="1">
      <alignment horizontal="center"/>
      <protection locked="0"/>
    </xf>
    <xf numFmtId="0" fontId="5" fillId="0" borderId="29" xfId="4" applyFont="1" applyBorder="1" applyProtection="1">
      <protection locked="0"/>
    </xf>
    <xf numFmtId="0" fontId="5" fillId="0" borderId="30" xfId="4" applyFont="1" applyBorder="1" applyProtection="1">
      <protection locked="0"/>
    </xf>
    <xf numFmtId="0" fontId="5" fillId="0" borderId="19" xfId="4" applyFont="1" applyBorder="1" applyProtection="1">
      <protection locked="0"/>
    </xf>
    <xf numFmtId="0" fontId="5" fillId="0" borderId="31" xfId="4" applyFont="1" applyBorder="1" applyAlignment="1" applyProtection="1">
      <alignment horizontal="center"/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5" fillId="0" borderId="14" xfId="4" applyFont="1" applyBorder="1" applyAlignment="1" applyProtection="1">
      <alignment horizontal="center"/>
      <protection locked="0"/>
    </xf>
    <xf numFmtId="0" fontId="5" fillId="0" borderId="14" xfId="4" applyFont="1" applyBorder="1" applyProtection="1">
      <protection locked="0"/>
    </xf>
    <xf numFmtId="0" fontId="5" fillId="0" borderId="15" xfId="4" applyFont="1" applyBorder="1" applyProtection="1">
      <protection locked="0"/>
    </xf>
    <xf numFmtId="0" fontId="5" fillId="0" borderId="16" xfId="4" applyFont="1" applyBorder="1" applyProtection="1">
      <protection locked="0"/>
    </xf>
    <xf numFmtId="0" fontId="5" fillId="0" borderId="17" xfId="4" applyFont="1" applyBorder="1" applyAlignment="1" applyProtection="1">
      <alignment horizontal="center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7" xfId="4" applyFont="1" applyBorder="1" applyProtection="1">
      <protection locked="0"/>
    </xf>
    <xf numFmtId="0" fontId="5" fillId="0" borderId="18" xfId="4" applyFont="1" applyBorder="1" applyProtection="1">
      <protection locked="0"/>
    </xf>
    <xf numFmtId="0" fontId="5" fillId="0" borderId="21" xfId="4" applyFont="1" applyBorder="1" applyAlignment="1" applyProtection="1">
      <alignment horizontal="center"/>
      <protection locked="0"/>
    </xf>
    <xf numFmtId="0" fontId="5" fillId="0" borderId="21" xfId="4" applyFont="1" applyBorder="1" applyProtection="1">
      <protection locked="0"/>
    </xf>
    <xf numFmtId="0" fontId="6" fillId="0" borderId="28" xfId="4" applyFont="1" applyBorder="1" applyAlignment="1" applyProtection="1">
      <alignment vertical="center"/>
      <protection locked="0"/>
    </xf>
    <xf numFmtId="0" fontId="5" fillId="0" borderId="31" xfId="4" applyFont="1" applyBorder="1" applyProtection="1">
      <protection locked="0"/>
    </xf>
    <xf numFmtId="168" fontId="5" fillId="0" borderId="15" xfId="2" applyNumberFormat="1" applyFont="1" applyBorder="1" applyProtection="1">
      <protection locked="0"/>
    </xf>
    <xf numFmtId="0" fontId="6" fillId="0" borderId="13" xfId="4" applyFont="1" applyBorder="1" applyAlignment="1" applyProtection="1">
      <alignment vertical="center"/>
      <protection locked="0"/>
    </xf>
    <xf numFmtId="0" fontId="5" fillId="0" borderId="20" xfId="4" applyFont="1" applyBorder="1" applyAlignment="1" applyProtection="1">
      <alignment vertical="center"/>
      <protection locked="0"/>
    </xf>
    <xf numFmtId="0" fontId="5" fillId="0" borderId="22" xfId="4" applyFont="1" applyBorder="1" applyAlignment="1" applyProtection="1">
      <alignment horizontal="center"/>
      <protection locked="0"/>
    </xf>
    <xf numFmtId="0" fontId="5" fillId="0" borderId="23" xfId="4" applyFont="1" applyBorder="1" applyAlignment="1" applyProtection="1">
      <alignment horizontal="center"/>
      <protection locked="0"/>
    </xf>
    <xf numFmtId="0" fontId="5" fillId="0" borderId="24" xfId="4" applyFont="1" applyBorder="1" applyAlignment="1" applyProtection="1">
      <alignment horizontal="center"/>
      <protection locked="0"/>
    </xf>
    <xf numFmtId="43" fontId="5" fillId="0" borderId="15" xfId="2" applyFont="1" applyBorder="1" applyProtection="1"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14" xfId="4" applyFont="1" applyBorder="1" applyAlignment="1" applyProtection="1">
      <alignment horizontal="center" wrapText="1"/>
      <protection locked="0"/>
    </xf>
    <xf numFmtId="0" fontId="5" fillId="0" borderId="14" xfId="4" applyFont="1" applyBorder="1" applyAlignment="1" applyProtection="1">
      <alignment wrapText="1"/>
      <protection locked="0"/>
    </xf>
    <xf numFmtId="0" fontId="5" fillId="0" borderId="14" xfId="4" applyFont="1" applyBorder="1" applyAlignment="1" applyProtection="1">
      <alignment horizontal="left" vertical="top" wrapText="1"/>
      <protection locked="0"/>
    </xf>
    <xf numFmtId="0" fontId="5" fillId="0" borderId="15" xfId="4" applyFont="1" applyBorder="1" applyAlignment="1" applyProtection="1">
      <alignment wrapText="1"/>
      <protection locked="0"/>
    </xf>
    <xf numFmtId="0" fontId="5" fillId="0" borderId="18" xfId="4" applyFont="1" applyBorder="1" applyAlignment="1" applyProtection="1">
      <alignment wrapText="1"/>
      <protection locked="0"/>
    </xf>
    <xf numFmtId="0" fontId="5" fillId="0" borderId="17" xfId="4" applyFont="1" applyBorder="1" applyAlignment="1" applyProtection="1">
      <alignment wrapText="1"/>
      <protection locked="0"/>
    </xf>
    <xf numFmtId="0" fontId="5" fillId="0" borderId="0" xfId="4" applyFont="1"/>
    <xf numFmtId="0" fontId="5" fillId="0" borderId="0" xfId="5" applyFont="1"/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13" xfId="4" applyFont="1" applyBorder="1" applyAlignment="1">
      <alignment vertical="center"/>
    </xf>
    <xf numFmtId="0" fontId="5" fillId="0" borderId="14" xfId="4" applyFont="1" applyBorder="1" applyAlignment="1">
      <alignment horizontal="center"/>
    </xf>
    <xf numFmtId="0" fontId="5" fillId="0" borderId="14" xfId="4" applyFont="1" applyBorder="1"/>
    <xf numFmtId="0" fontId="5" fillId="0" borderId="15" xfId="4" applyFont="1" applyBorder="1"/>
    <xf numFmtId="0" fontId="5" fillId="0" borderId="16" xfId="4" applyFont="1" applyBorder="1"/>
    <xf numFmtId="0" fontId="5" fillId="0" borderId="17" xfId="4" applyFont="1" applyBorder="1" applyAlignment="1">
      <alignment horizontal="center"/>
    </xf>
    <xf numFmtId="0" fontId="5" fillId="0" borderId="17" xfId="4" applyFont="1" applyBorder="1"/>
    <xf numFmtId="165" fontId="5" fillId="0" borderId="18" xfId="4" applyNumberFormat="1" applyFont="1" applyBorder="1"/>
    <xf numFmtId="0" fontId="5" fillId="0" borderId="18" xfId="4" applyFont="1" applyBorder="1"/>
    <xf numFmtId="0" fontId="5" fillId="0" borderId="17" xfId="4" applyFont="1" applyBorder="1" applyAlignment="1">
      <alignment vertical="center"/>
    </xf>
    <xf numFmtId="0" fontId="5" fillId="0" borderId="20" xfId="4" applyFont="1" applyBorder="1" applyAlignment="1">
      <alignment horizontal="right" vertical="center"/>
    </xf>
    <xf numFmtId="0" fontId="5" fillId="0" borderId="21" xfId="4" applyFont="1" applyBorder="1" applyAlignment="1">
      <alignment horizontal="center"/>
    </xf>
    <xf numFmtId="0" fontId="5" fillId="0" borderId="21" xfId="4" applyFont="1" applyBorder="1" applyAlignment="1">
      <alignment horizontal="right"/>
    </xf>
    <xf numFmtId="0" fontId="5" fillId="0" borderId="21" xfId="4" applyFont="1" applyBorder="1"/>
    <xf numFmtId="0" fontId="5" fillId="0" borderId="22" xfId="4" applyFont="1" applyBorder="1"/>
    <xf numFmtId="0" fontId="5" fillId="0" borderId="23" xfId="4" applyFont="1" applyBorder="1" applyAlignment="1">
      <alignment horizontal="right"/>
    </xf>
    <xf numFmtId="0" fontId="5" fillId="0" borderId="24" xfId="4" applyFont="1" applyBorder="1"/>
    <xf numFmtId="0" fontId="6" fillId="0" borderId="13" xfId="4" applyFont="1" applyBorder="1" applyAlignment="1">
      <alignment vertical="center"/>
    </xf>
    <xf numFmtId="0" fontId="5" fillId="0" borderId="20" xfId="4" applyFont="1" applyBorder="1" applyAlignment="1">
      <alignment vertical="center"/>
    </xf>
    <xf numFmtId="43" fontId="5" fillId="0" borderId="15" xfId="2" applyFont="1" applyBorder="1" applyProtection="1"/>
    <xf numFmtId="0" fontId="5" fillId="0" borderId="0" xfId="4" applyFont="1" applyAlignment="1">
      <alignment vertical="center" wrapText="1"/>
    </xf>
    <xf numFmtId="0" fontId="5" fillId="0" borderId="0" xfId="4" applyFont="1" applyAlignment="1">
      <alignment wrapText="1"/>
    </xf>
    <xf numFmtId="0" fontId="5" fillId="0" borderId="0" xfId="5" applyFont="1" applyAlignment="1">
      <alignment wrapText="1"/>
    </xf>
    <xf numFmtId="166" fontId="6" fillId="0" borderId="23" xfId="4" applyNumberFormat="1" applyFont="1" applyBorder="1"/>
    <xf numFmtId="167" fontId="6" fillId="0" borderId="23" xfId="6" applyNumberFormat="1" applyFont="1" applyBorder="1" applyAlignment="1" applyProtection="1">
      <alignment horizontal="right"/>
    </xf>
    <xf numFmtId="0" fontId="5" fillId="0" borderId="35" xfId="4" applyFont="1" applyBorder="1" applyAlignment="1">
      <alignment vertical="center"/>
    </xf>
    <xf numFmtId="0" fontId="5" fillId="0" borderId="36" xfId="4" applyFont="1" applyBorder="1" applyAlignment="1">
      <alignment horizontal="center"/>
    </xf>
    <xf numFmtId="0" fontId="5" fillId="0" borderId="36" xfId="4" applyFont="1" applyBorder="1"/>
    <xf numFmtId="0" fontId="5" fillId="0" borderId="37" xfId="4" applyFont="1" applyBorder="1"/>
    <xf numFmtId="0" fontId="5" fillId="0" borderId="38" xfId="4" applyFont="1" applyBorder="1"/>
    <xf numFmtId="0" fontId="5" fillId="0" borderId="39" xfId="4" applyFont="1" applyBorder="1"/>
    <xf numFmtId="0" fontId="6" fillId="2" borderId="0" xfId="4" applyFont="1" applyFill="1" applyAlignment="1">
      <alignment horizontal="right" vertical="center"/>
    </xf>
    <xf numFmtId="0" fontId="5" fillId="2" borderId="0" xfId="4" applyFont="1" applyFill="1"/>
    <xf numFmtId="0" fontId="5" fillId="2" borderId="3" xfId="4" applyFont="1" applyFill="1" applyBorder="1"/>
    <xf numFmtId="0" fontId="5" fillId="2" borderId="2" xfId="4" applyFont="1" applyFill="1" applyBorder="1" applyAlignment="1">
      <alignment vertical="center"/>
    </xf>
    <xf numFmtId="0" fontId="5" fillId="2" borderId="0" xfId="4" applyFont="1" applyFill="1" applyAlignment="1">
      <alignment horizontal="center"/>
    </xf>
    <xf numFmtId="0" fontId="6" fillId="2" borderId="0" xfId="4" applyFont="1" applyFill="1" applyAlignment="1">
      <alignment horizontal="right" vertical="center" indent="1"/>
    </xf>
    <xf numFmtId="170" fontId="5" fillId="0" borderId="0" xfId="4" applyNumberFormat="1" applyFont="1"/>
    <xf numFmtId="0" fontId="5" fillId="2" borderId="0" xfId="4" applyFont="1" applyFill="1" applyAlignment="1">
      <alignment horizontal="right" vertical="center" indent="1"/>
    </xf>
    <xf numFmtId="171" fontId="6" fillId="2" borderId="0" xfId="4" applyNumberFormat="1" applyFont="1" applyFill="1" applyAlignment="1">
      <alignment horizontal="center" vertical="center"/>
    </xf>
    <xf numFmtId="171" fontId="5" fillId="2" borderId="0" xfId="4" applyNumberFormat="1" applyFont="1" applyFill="1" applyAlignment="1">
      <alignment horizontal="center"/>
    </xf>
    <xf numFmtId="0" fontId="6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vertical="center"/>
    </xf>
    <xf numFmtId="164" fontId="5" fillId="0" borderId="0" xfId="4" applyNumberFormat="1" applyFont="1" applyAlignment="1">
      <alignment vertical="center"/>
    </xf>
    <xf numFmtId="9" fontId="6" fillId="2" borderId="0" xfId="111" applyFont="1" applyFill="1" applyBorder="1" applyAlignment="1" applyProtection="1">
      <alignment horizontal="right" vertical="center" indent="1"/>
    </xf>
    <xf numFmtId="164" fontId="5" fillId="0" borderId="0" xfId="4" applyNumberFormat="1" applyFont="1"/>
    <xf numFmtId="43" fontId="6" fillId="2" borderId="0" xfId="112" applyFont="1" applyFill="1" applyBorder="1" applyAlignment="1" applyProtection="1">
      <alignment horizontal="center" vertical="center"/>
    </xf>
    <xf numFmtId="0" fontId="6" fillId="2" borderId="0" xfId="4" applyFont="1" applyFill="1" applyAlignment="1">
      <alignment vertical="center"/>
    </xf>
    <xf numFmtId="9" fontId="6" fillId="2" borderId="0" xfId="111" applyFont="1" applyFill="1" applyBorder="1" applyAlignment="1" applyProtection="1">
      <alignment horizontal="center" vertical="center"/>
    </xf>
    <xf numFmtId="0" fontId="5" fillId="2" borderId="4" xfId="4" applyFont="1" applyFill="1" applyBorder="1" applyAlignment="1">
      <alignment vertical="center"/>
    </xf>
    <xf numFmtId="0" fontId="5" fillId="2" borderId="5" xfId="4" applyFont="1" applyFill="1" applyBorder="1" applyAlignment="1">
      <alignment horizontal="center"/>
    </xf>
    <xf numFmtId="0" fontId="5" fillId="2" borderId="5" xfId="4" applyFont="1" applyFill="1" applyBorder="1"/>
    <xf numFmtId="0" fontId="5" fillId="2" borderId="6" xfId="4" applyFont="1" applyFill="1" applyBorder="1"/>
    <xf numFmtId="0" fontId="5" fillId="0" borderId="0" xfId="5" applyFont="1" applyAlignment="1">
      <alignment horizontal="center"/>
    </xf>
    <xf numFmtId="164" fontId="5" fillId="0" borderId="0" xfId="5" applyNumberFormat="1" applyFont="1"/>
    <xf numFmtId="0" fontId="13" fillId="0" borderId="13" xfId="4" applyFont="1" applyBorder="1" applyAlignment="1" applyProtection="1">
      <alignment vertical="center" wrapText="1"/>
      <protection locked="0"/>
    </xf>
    <xf numFmtId="0" fontId="6" fillId="0" borderId="13" xfId="4" applyFont="1" applyBorder="1" applyAlignment="1" applyProtection="1">
      <alignment vertical="center" wrapText="1"/>
      <protection locked="0"/>
    </xf>
    <xf numFmtId="0" fontId="6" fillId="0" borderId="13" xfId="4" applyFont="1" applyBorder="1" applyAlignment="1">
      <alignment vertical="center" wrapText="1"/>
    </xf>
    <xf numFmtId="0" fontId="6" fillId="0" borderId="28" xfId="4" applyFont="1" applyBorder="1" applyAlignment="1" applyProtection="1">
      <alignment horizontal="justify" vertical="center" wrapText="1"/>
      <protection locked="0"/>
    </xf>
    <xf numFmtId="0" fontId="6" fillId="0" borderId="13" xfId="4" applyFont="1" applyBorder="1" applyAlignment="1" applyProtection="1">
      <alignment horizontal="justify" vertical="center" wrapText="1"/>
      <protection locked="0"/>
    </xf>
    <xf numFmtId="0" fontId="6" fillId="0" borderId="40" xfId="4" applyFont="1" applyBorder="1" applyAlignment="1" applyProtection="1">
      <alignment horizontal="justify" vertical="center" wrapText="1"/>
      <protection locked="0"/>
    </xf>
    <xf numFmtId="171" fontId="5" fillId="0" borderId="19" xfId="4" applyNumberFormat="1" applyFont="1" applyBorder="1" applyProtection="1">
      <protection locked="0"/>
    </xf>
    <xf numFmtId="171" fontId="5" fillId="0" borderId="16" xfId="4" applyNumberFormat="1" applyFont="1" applyBorder="1" applyProtection="1">
      <protection locked="0"/>
    </xf>
    <xf numFmtId="171" fontId="5" fillId="0" borderId="16" xfId="4" applyNumberFormat="1" applyFont="1" applyBorder="1"/>
    <xf numFmtId="171" fontId="5" fillId="0" borderId="18" xfId="4" applyNumberFormat="1" applyFont="1" applyBorder="1"/>
    <xf numFmtId="171" fontId="5" fillId="0" borderId="18" xfId="4" applyNumberFormat="1" applyFont="1" applyBorder="1" applyProtection="1">
      <protection locked="0"/>
    </xf>
    <xf numFmtId="171" fontId="5" fillId="0" borderId="18" xfId="4" applyNumberFormat="1" applyFont="1" applyBorder="1" applyAlignment="1" applyProtection="1">
      <alignment wrapText="1"/>
      <protection locked="0"/>
    </xf>
    <xf numFmtId="171" fontId="5" fillId="0" borderId="19" xfId="2" applyNumberFormat="1" applyFont="1" applyBorder="1" applyProtection="1">
      <protection locked="0"/>
    </xf>
    <xf numFmtId="171" fontId="5" fillId="0" borderId="16" xfId="2" applyNumberFormat="1" applyFont="1" applyBorder="1" applyProtection="1">
      <protection locked="0"/>
    </xf>
    <xf numFmtId="171" fontId="5" fillId="0" borderId="19" xfId="2" applyNumberFormat="1" applyFont="1" applyFill="1" applyBorder="1" applyProtection="1">
      <protection locked="0"/>
    </xf>
    <xf numFmtId="0" fontId="6" fillId="2" borderId="0" xfId="4" applyFont="1" applyFill="1" applyAlignment="1">
      <alignment horizontal="left" vertical="center"/>
    </xf>
    <xf numFmtId="0" fontId="6" fillId="2" borderId="2" xfId="4" applyFont="1" applyFill="1" applyBorder="1" applyAlignment="1">
      <alignment vertical="center"/>
    </xf>
    <xf numFmtId="0" fontId="5" fillId="0" borderId="18" xfId="4" applyFont="1" applyBorder="1" applyAlignment="1" applyProtection="1">
      <alignment horizontal="center" wrapText="1"/>
      <protection locked="0"/>
    </xf>
    <xf numFmtId="0" fontId="5" fillId="0" borderId="23" xfId="4" applyFont="1" applyBorder="1" applyAlignment="1">
      <alignment horizontal="center"/>
    </xf>
    <xf numFmtId="0" fontId="5" fillId="0" borderId="19" xfId="4" applyFont="1" applyBorder="1" applyAlignment="1" applyProtection="1">
      <alignment horizontal="center"/>
      <protection locked="0"/>
    </xf>
    <xf numFmtId="0" fontId="5" fillId="0" borderId="16" xfId="4" applyFont="1" applyBorder="1" applyAlignment="1" applyProtection="1">
      <alignment horizontal="center"/>
      <protection locked="0"/>
    </xf>
    <xf numFmtId="0" fontId="5" fillId="0" borderId="18" xfId="4" applyFont="1" applyBorder="1" applyAlignment="1" applyProtection="1">
      <alignment horizontal="center"/>
      <protection locked="0"/>
    </xf>
    <xf numFmtId="171" fontId="5" fillId="0" borderId="50" xfId="2" applyNumberFormat="1" applyFont="1" applyFill="1" applyBorder="1" applyProtection="1">
      <protection locked="0"/>
    </xf>
    <xf numFmtId="171" fontId="5" fillId="0" borderId="23" xfId="4" applyNumberFormat="1" applyFont="1" applyBorder="1" applyProtection="1">
      <protection locked="0"/>
    </xf>
    <xf numFmtId="0" fontId="13" fillId="2" borderId="0" xfId="4" applyFont="1" applyFill="1" applyAlignment="1">
      <alignment horizontal="left" vertical="center"/>
    </xf>
    <xf numFmtId="0" fontId="13" fillId="2" borderId="3" xfId="4" applyFont="1" applyFill="1" applyBorder="1" applyAlignment="1">
      <alignment horizontal="left" vertical="center"/>
    </xf>
    <xf numFmtId="0" fontId="6" fillId="4" borderId="25" xfId="4" applyFont="1" applyFill="1" applyBorder="1" applyAlignment="1">
      <alignment horizontal="center" vertical="center" wrapText="1"/>
    </xf>
    <xf numFmtId="0" fontId="6" fillId="4" borderId="26" xfId="4" applyFont="1" applyFill="1" applyBorder="1" applyAlignment="1">
      <alignment horizontal="center" vertical="center" wrapText="1"/>
    </xf>
    <xf numFmtId="0" fontId="6" fillId="4" borderId="27" xfId="4" applyFont="1" applyFill="1" applyBorder="1" applyAlignment="1">
      <alignment horizontal="center" vertical="center" wrapText="1"/>
    </xf>
    <xf numFmtId="0" fontId="6" fillId="5" borderId="33" xfId="4" applyFont="1" applyFill="1" applyBorder="1" applyAlignment="1">
      <alignment vertical="center"/>
    </xf>
    <xf numFmtId="0" fontId="5" fillId="5" borderId="32" xfId="4" applyFont="1" applyFill="1" applyBorder="1" applyAlignment="1">
      <alignment horizontal="center" vertical="center"/>
    </xf>
    <xf numFmtId="0" fontId="5" fillId="5" borderId="32" xfId="4" applyFont="1" applyFill="1" applyBorder="1" applyAlignment="1">
      <alignment vertical="center"/>
    </xf>
    <xf numFmtId="0" fontId="5" fillId="5" borderId="34" xfId="4" applyFont="1" applyFill="1" applyBorder="1" applyAlignment="1">
      <alignment vertical="center"/>
    </xf>
    <xf numFmtId="0" fontId="6" fillId="5" borderId="33" xfId="4" applyFont="1" applyFill="1" applyBorder="1" applyAlignment="1" applyProtection="1">
      <alignment vertical="center"/>
      <protection locked="0"/>
    </xf>
    <xf numFmtId="0" fontId="5" fillId="5" borderId="32" xfId="4" applyFont="1" applyFill="1" applyBorder="1" applyAlignment="1" applyProtection="1">
      <alignment horizontal="center" vertical="center"/>
      <protection locked="0"/>
    </xf>
    <xf numFmtId="0" fontId="5" fillId="5" borderId="32" xfId="4" applyFont="1" applyFill="1" applyBorder="1" applyAlignment="1" applyProtection="1">
      <alignment vertical="center"/>
      <protection locked="0"/>
    </xf>
    <xf numFmtId="0" fontId="5" fillId="5" borderId="34" xfId="4" applyFont="1" applyFill="1" applyBorder="1" applyAlignment="1" applyProtection="1">
      <alignment vertical="center"/>
      <protection locked="0"/>
    </xf>
    <xf numFmtId="170" fontId="6" fillId="3" borderId="42" xfId="2" applyNumberFormat="1" applyFont="1" applyFill="1" applyBorder="1" applyAlignment="1" applyProtection="1">
      <alignment vertical="center"/>
    </xf>
    <xf numFmtId="167" fontId="6" fillId="3" borderId="49" xfId="6" applyNumberFormat="1" applyFont="1" applyFill="1" applyBorder="1" applyAlignment="1" applyProtection="1">
      <alignment horizontal="center" vertical="center"/>
    </xf>
    <xf numFmtId="0" fontId="5" fillId="0" borderId="51" xfId="4" applyFont="1" applyBorder="1"/>
    <xf numFmtId="170" fontId="6" fillId="3" borderId="43" xfId="2" applyNumberFormat="1" applyFont="1" applyFill="1" applyBorder="1" applyAlignment="1" applyProtection="1">
      <alignment vertical="center"/>
    </xf>
    <xf numFmtId="170" fontId="6" fillId="3" borderId="15" xfId="2" applyNumberFormat="1" applyFont="1" applyFill="1" applyBorder="1" applyAlignment="1" applyProtection="1">
      <alignment vertical="center"/>
    </xf>
    <xf numFmtId="167" fontId="6" fillId="3" borderId="52" xfId="6" applyNumberFormat="1" applyFont="1" applyFill="1" applyBorder="1" applyAlignment="1" applyProtection="1">
      <alignment horizontal="center" vertical="center"/>
    </xf>
    <xf numFmtId="167" fontId="6" fillId="3" borderId="53" xfId="6" applyNumberFormat="1" applyFont="1" applyFill="1" applyBorder="1" applyAlignment="1" applyProtection="1">
      <alignment horizontal="center" vertical="center"/>
    </xf>
    <xf numFmtId="0" fontId="5" fillId="0" borderId="51" xfId="4" applyFont="1" applyBorder="1" applyAlignment="1">
      <alignment horizontal="right"/>
    </xf>
    <xf numFmtId="170" fontId="5" fillId="3" borderId="41" xfId="4" applyNumberFormat="1" applyFont="1" applyFill="1" applyBorder="1" applyAlignment="1">
      <alignment vertical="center"/>
    </xf>
    <xf numFmtId="170" fontId="6" fillId="3" borderId="55" xfId="2" applyNumberFormat="1" applyFont="1" applyFill="1" applyBorder="1" applyAlignment="1" applyProtection="1">
      <alignment vertical="center"/>
    </xf>
    <xf numFmtId="166" fontId="6" fillId="0" borderId="51" xfId="4" applyNumberFormat="1" applyFont="1" applyBorder="1"/>
    <xf numFmtId="171" fontId="5" fillId="0" borderId="50" xfId="2" applyNumberFormat="1" applyFont="1" applyBorder="1" applyProtection="1">
      <protection locked="0"/>
    </xf>
    <xf numFmtId="0" fontId="5" fillId="0" borderId="57" xfId="4" applyFont="1" applyBorder="1"/>
    <xf numFmtId="171" fontId="5" fillId="0" borderId="58" xfId="4" applyNumberFormat="1" applyFont="1" applyBorder="1" applyProtection="1">
      <protection locked="0"/>
    </xf>
    <xf numFmtId="170" fontId="6" fillId="3" borderId="14" xfId="2" applyNumberFormat="1" applyFont="1" applyFill="1" applyBorder="1" applyAlignment="1" applyProtection="1">
      <alignment vertical="center"/>
    </xf>
    <xf numFmtId="0" fontId="5" fillId="2" borderId="0" xfId="4" applyFont="1" applyFill="1" applyAlignment="1">
      <alignment vertical="center"/>
    </xf>
    <xf numFmtId="170" fontId="6" fillId="3" borderId="59" xfId="2" applyNumberFormat="1" applyFont="1" applyFill="1" applyBorder="1" applyAlignment="1" applyProtection="1">
      <alignment vertical="center"/>
    </xf>
    <xf numFmtId="167" fontId="6" fillId="3" borderId="1" xfId="4" applyNumberFormat="1" applyFont="1" applyFill="1" applyBorder="1" applyAlignment="1">
      <alignment horizontal="center" vertical="center"/>
    </xf>
    <xf numFmtId="9" fontId="6" fillId="5" borderId="42" xfId="111" applyFont="1" applyFill="1" applyBorder="1" applyAlignment="1" applyProtection="1">
      <alignment horizontal="center" vertical="center"/>
    </xf>
    <xf numFmtId="9" fontId="6" fillId="3" borderId="42" xfId="111" applyFont="1" applyFill="1" applyBorder="1" applyAlignment="1" applyProtection="1">
      <alignment horizontal="center" vertical="center"/>
    </xf>
    <xf numFmtId="0" fontId="6" fillId="3" borderId="15" xfId="4" applyFont="1" applyFill="1" applyBorder="1" applyAlignment="1">
      <alignment horizontal="center" vertical="center"/>
    </xf>
    <xf numFmtId="0" fontId="6" fillId="3" borderId="43" xfId="4" applyFont="1" applyFill="1" applyBorder="1" applyAlignment="1">
      <alignment horizontal="center" vertical="center"/>
    </xf>
    <xf numFmtId="0" fontId="6" fillId="3" borderId="54" xfId="4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4" borderId="26" xfId="4" applyFont="1" applyFill="1" applyBorder="1" applyAlignment="1">
      <alignment horizontal="center" vertical="center" wrapText="1"/>
    </xf>
    <xf numFmtId="0" fontId="6" fillId="3" borderId="15" xfId="4" applyFont="1" applyFill="1" applyBorder="1" applyAlignment="1">
      <alignment horizontal="center"/>
    </xf>
    <xf numFmtId="0" fontId="6" fillId="3" borderId="43" xfId="4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9" fillId="3" borderId="40" xfId="4" applyFont="1" applyFill="1" applyBorder="1" applyAlignment="1">
      <alignment horizontal="right" vertical="center"/>
    </xf>
    <xf numFmtId="0" fontId="9" fillId="3" borderId="43" xfId="4" applyFont="1" applyFill="1" applyBorder="1" applyAlignment="1">
      <alignment horizontal="right" vertical="center"/>
    </xf>
    <xf numFmtId="0" fontId="9" fillId="3" borderId="56" xfId="4" applyFont="1" applyFill="1" applyBorder="1" applyAlignment="1">
      <alignment horizontal="right" vertical="center"/>
    </xf>
    <xf numFmtId="171" fontId="6" fillId="5" borderId="46" xfId="2" applyNumberFormat="1" applyFont="1" applyFill="1" applyBorder="1" applyAlignment="1" applyProtection="1">
      <alignment horizontal="center" vertical="center"/>
    </xf>
    <xf numFmtId="171" fontId="6" fillId="5" borderId="47" xfId="2" applyNumberFormat="1" applyFont="1" applyFill="1" applyBorder="1" applyAlignment="1" applyProtection="1">
      <alignment horizontal="center" vertical="center"/>
    </xf>
    <xf numFmtId="171" fontId="6" fillId="5" borderId="48" xfId="2" applyNumberFormat="1" applyFont="1" applyFill="1" applyBorder="1" applyAlignment="1" applyProtection="1">
      <alignment horizontal="center" vertical="center"/>
    </xf>
    <xf numFmtId="171" fontId="6" fillId="3" borderId="46" xfId="112" applyNumberFormat="1" applyFont="1" applyFill="1" applyBorder="1" applyAlignment="1" applyProtection="1">
      <alignment horizontal="center" vertical="center"/>
    </xf>
    <xf numFmtId="171" fontId="6" fillId="3" borderId="47" xfId="112" applyNumberFormat="1" applyFont="1" applyFill="1" applyBorder="1" applyAlignment="1" applyProtection="1">
      <alignment horizontal="center" vertical="center"/>
    </xf>
    <xf numFmtId="171" fontId="6" fillId="3" borderId="48" xfId="112" applyNumberFormat="1" applyFont="1" applyFill="1" applyBorder="1" applyAlignment="1" applyProtection="1">
      <alignment horizontal="center" vertical="center"/>
    </xf>
    <xf numFmtId="10" fontId="6" fillId="5" borderId="46" xfId="111" applyNumberFormat="1" applyFont="1" applyFill="1" applyBorder="1" applyAlignment="1" applyProtection="1">
      <alignment horizontal="center" vertical="center"/>
      <protection locked="0"/>
    </xf>
    <xf numFmtId="10" fontId="6" fillId="5" borderId="47" xfId="111" applyNumberFormat="1" applyFont="1" applyFill="1" applyBorder="1" applyAlignment="1" applyProtection="1">
      <alignment horizontal="center" vertical="center"/>
      <protection locked="0"/>
    </xf>
    <xf numFmtId="10" fontId="6" fillId="5" borderId="48" xfId="111" applyNumberFormat="1" applyFont="1" applyFill="1" applyBorder="1" applyAlignment="1" applyProtection="1">
      <alignment horizontal="center" vertical="center"/>
      <protection locked="0"/>
    </xf>
    <xf numFmtId="0" fontId="6" fillId="2" borderId="0" xfId="4" applyFont="1" applyFill="1" applyAlignment="1">
      <alignment horizontal="right" vertical="center" indent="1"/>
    </xf>
    <xf numFmtId="0" fontId="6" fillId="2" borderId="44" xfId="4" applyFont="1" applyFill="1" applyBorder="1" applyAlignment="1">
      <alignment horizontal="right" vertical="center" indent="1"/>
    </xf>
    <xf numFmtId="0" fontId="13" fillId="2" borderId="45" xfId="4" applyFont="1" applyFill="1" applyBorder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13" fillId="2" borderId="3" xfId="4" applyFont="1" applyFill="1" applyBorder="1" applyAlignment="1">
      <alignment horizontal="left" vertical="center"/>
    </xf>
    <xf numFmtId="10" fontId="6" fillId="3" borderId="46" xfId="111" applyNumberFormat="1" applyFont="1" applyFill="1" applyBorder="1" applyAlignment="1" applyProtection="1">
      <alignment horizontal="center" vertical="center"/>
    </xf>
    <xf numFmtId="10" fontId="6" fillId="3" borderId="47" xfId="111" applyNumberFormat="1" applyFont="1" applyFill="1" applyBorder="1" applyAlignment="1" applyProtection="1">
      <alignment horizontal="center" vertical="center"/>
    </xf>
    <xf numFmtId="10" fontId="6" fillId="3" borderId="48" xfId="111" applyNumberFormat="1" applyFont="1" applyFill="1" applyBorder="1" applyAlignment="1" applyProtection="1">
      <alignment horizontal="center" vertical="center"/>
    </xf>
    <xf numFmtId="0" fontId="5" fillId="0" borderId="13" xfId="4" applyFont="1" applyBorder="1" applyAlignment="1" applyProtection="1">
      <alignment vertical="center"/>
      <protection locked="0"/>
    </xf>
    <xf numFmtId="0" fontId="5" fillId="0" borderId="14" xfId="4" applyFont="1" applyBorder="1" applyAlignment="1" applyProtection="1">
      <alignment horizontal="center"/>
      <protection locked="0"/>
    </xf>
    <xf numFmtId="0" fontId="5" fillId="0" borderId="14" xfId="4" applyFont="1" applyBorder="1" applyProtection="1">
      <protection locked="0"/>
    </xf>
    <xf numFmtId="0" fontId="5" fillId="0" borderId="16" xfId="4" applyFont="1" applyBorder="1" applyProtection="1">
      <protection locked="0"/>
    </xf>
    <xf numFmtId="0" fontId="5" fillId="0" borderId="17" xfId="4" applyFont="1" applyBorder="1" applyAlignment="1" applyProtection="1">
      <alignment horizontal="center"/>
      <protection locked="0"/>
    </xf>
    <xf numFmtId="168" fontId="5" fillId="0" borderId="15" xfId="113" applyNumberFormat="1" applyFont="1" applyBorder="1" applyProtection="1">
      <protection locked="0"/>
    </xf>
    <xf numFmtId="171" fontId="5" fillId="0" borderId="16" xfId="4" applyNumberFormat="1" applyFont="1" applyBorder="1" applyProtection="1">
      <protection locked="0"/>
    </xf>
  </cellXfs>
  <cellStyles count="201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2 2" xfId="115" xr:uid="{496EB7B5-07A0-4FB6-8FF7-944770562AC8}"/>
    <cellStyle name="Migliaia [0] 2 3" xfId="10" xr:uid="{00000000-0005-0000-0000-000005000000}"/>
    <cellStyle name="Migliaia [0] 2 3 2" xfId="116" xr:uid="{376C5AFE-7545-4FE4-9E80-708F5D6F12DF}"/>
    <cellStyle name="Migliaia [0] 2 4" xfId="11" xr:uid="{00000000-0005-0000-0000-000006000000}"/>
    <cellStyle name="Migliaia [0] 2 4 2" xfId="117" xr:uid="{9E391637-1D41-489D-BCDE-E4B13E96F37D}"/>
    <cellStyle name="Migliaia [0] 2 5" xfId="114" xr:uid="{E59A77B7-60E8-4709-AECF-AB0F1EBC23E8}"/>
    <cellStyle name="Migliaia [0] 3" xfId="12" xr:uid="{00000000-0005-0000-0000-000007000000}"/>
    <cellStyle name="Migliaia [0] 3 2" xfId="13" xr:uid="{00000000-0005-0000-0000-000008000000}"/>
    <cellStyle name="Migliaia [0] 3 2 2" xfId="119" xr:uid="{BB395BBB-8B63-4A55-B0A7-D72A35516EAC}"/>
    <cellStyle name="Migliaia [0] 3 3" xfId="14" xr:uid="{00000000-0005-0000-0000-000009000000}"/>
    <cellStyle name="Migliaia [0] 3 3 2" xfId="120" xr:uid="{B6BA9F54-0E66-4C36-9E06-FC81E231EBB0}"/>
    <cellStyle name="Migliaia [0] 3 4" xfId="118" xr:uid="{AFF3A791-6B82-49C5-B6F7-56BB7F32A7CE}"/>
    <cellStyle name="Migliaia 10" xfId="15" xr:uid="{00000000-0005-0000-0000-00000A000000}"/>
    <cellStyle name="Migliaia 10 2" xfId="16" xr:uid="{00000000-0005-0000-0000-00000B000000}"/>
    <cellStyle name="Migliaia 10 2 2" xfId="122" xr:uid="{E4E899F0-27E6-44D5-A95A-8E45BDB1B7AA}"/>
    <cellStyle name="Migliaia 10 3" xfId="121" xr:uid="{61190062-D2B9-43A0-8CAD-1DD1B8B8AC29}"/>
    <cellStyle name="Migliaia 11" xfId="17" xr:uid="{00000000-0005-0000-0000-00000C000000}"/>
    <cellStyle name="Migliaia 11 2" xfId="123" xr:uid="{287AAF37-F530-497C-AAAB-71F77AF21E22}"/>
    <cellStyle name="Migliaia 12" xfId="200" xr:uid="{537A9046-648A-4F67-B419-4BD7B0E7571A}"/>
    <cellStyle name="Migliaia 2" xfId="2" xr:uid="{00000000-0005-0000-0000-00000D000000}"/>
    <cellStyle name="Migliaia 2 2" xfId="113" xr:uid="{55862922-F940-491B-B717-5DDAFCCAFC82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2 2" xfId="126" xr:uid="{D0DF974C-1F28-4E29-9CB4-20E7DB679C99}"/>
    <cellStyle name="Migliaia 3 2 3" xfId="21" xr:uid="{00000000-0005-0000-0000-000011000000}"/>
    <cellStyle name="Migliaia 3 2 3 2" xfId="127" xr:uid="{AC4F7DBE-70F3-44FD-9779-B34066870D54}"/>
    <cellStyle name="Migliaia 3 2 4" xfId="125" xr:uid="{9F455FFC-C2FD-406B-B9E2-E0B18CBFBCD1}"/>
    <cellStyle name="Migliaia 3 3" xfId="22" xr:uid="{00000000-0005-0000-0000-000012000000}"/>
    <cellStyle name="Migliaia 3 3 2" xfId="23" xr:uid="{00000000-0005-0000-0000-000013000000}"/>
    <cellStyle name="Migliaia 3 3 2 2" xfId="129" xr:uid="{64F129E1-461F-40EB-80F0-A51AD11BEFEF}"/>
    <cellStyle name="Migliaia 3 3 3" xfId="24" xr:uid="{00000000-0005-0000-0000-000014000000}"/>
    <cellStyle name="Migliaia 3 3 3 2" xfId="130" xr:uid="{4D023F25-485E-4B14-AA81-6BA651214129}"/>
    <cellStyle name="Migliaia 3 3 4" xfId="128" xr:uid="{B3C308EC-180D-4A7F-A8D9-0B56B139A90B}"/>
    <cellStyle name="Migliaia 3 4" xfId="25" xr:uid="{00000000-0005-0000-0000-000015000000}"/>
    <cellStyle name="Migliaia 3 4 2" xfId="26" xr:uid="{00000000-0005-0000-0000-000016000000}"/>
    <cellStyle name="Migliaia 3 4 2 2" xfId="132" xr:uid="{25475247-868D-4F68-B070-1BBCCE73AD51}"/>
    <cellStyle name="Migliaia 3 4 3" xfId="27" xr:uid="{00000000-0005-0000-0000-000017000000}"/>
    <cellStyle name="Migliaia 3 4 3 2" xfId="133" xr:uid="{B8F74962-4048-434B-9E91-2DC6D9ED1CF2}"/>
    <cellStyle name="Migliaia 3 4 4" xfId="131" xr:uid="{9D96173A-F397-49B0-835C-7726D8F95EE5}"/>
    <cellStyle name="Migliaia 3 5" xfId="28" xr:uid="{00000000-0005-0000-0000-000018000000}"/>
    <cellStyle name="Migliaia 3 5 2" xfId="134" xr:uid="{F32101A3-8625-46A8-8DAC-E7063AD6A3BA}"/>
    <cellStyle name="Migliaia 3 6" xfId="29" xr:uid="{00000000-0005-0000-0000-000019000000}"/>
    <cellStyle name="Migliaia 3 6 2" xfId="135" xr:uid="{E46FAC86-08D2-4413-9D07-2DDC849693E6}"/>
    <cellStyle name="Migliaia 3 7" xfId="124" xr:uid="{090139BE-86DF-486D-B6A4-898D4F75CC98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2 2" xfId="138" xr:uid="{25D51637-95AC-4EAF-9C96-8B8F2DC698AD}"/>
    <cellStyle name="Migliaia 4 2 3" xfId="33" xr:uid="{00000000-0005-0000-0000-00001D000000}"/>
    <cellStyle name="Migliaia 4 2 3 2" xfId="139" xr:uid="{72CF754D-971E-4E58-896F-5A138A7F3439}"/>
    <cellStyle name="Migliaia 4 2 4" xfId="137" xr:uid="{4A1B827D-6DEA-471F-B838-3515D5CDE52E}"/>
    <cellStyle name="Migliaia 4 3" xfId="34" xr:uid="{00000000-0005-0000-0000-00001E000000}"/>
    <cellStyle name="Migliaia 4 3 2" xfId="35" xr:uid="{00000000-0005-0000-0000-00001F000000}"/>
    <cellStyle name="Migliaia 4 3 2 2" xfId="141" xr:uid="{3AEF277F-6CA6-46E3-9F66-C47ADFB58192}"/>
    <cellStyle name="Migliaia 4 3 3" xfId="36" xr:uid="{00000000-0005-0000-0000-000020000000}"/>
    <cellStyle name="Migliaia 4 3 3 2" xfId="142" xr:uid="{5283F91D-3020-40E6-BE90-EFE58159F989}"/>
    <cellStyle name="Migliaia 4 3 4" xfId="140" xr:uid="{D1E1819B-C6C6-47EE-8F2E-E577779EA628}"/>
    <cellStyle name="Migliaia 4 4" xfId="37" xr:uid="{00000000-0005-0000-0000-000021000000}"/>
    <cellStyle name="Migliaia 4 4 2" xfId="38" xr:uid="{00000000-0005-0000-0000-000022000000}"/>
    <cellStyle name="Migliaia 4 4 2 2" xfId="144" xr:uid="{89D9BB7F-2D2F-4B0E-AAE6-1865B37941F4}"/>
    <cellStyle name="Migliaia 4 4 3" xfId="39" xr:uid="{00000000-0005-0000-0000-000023000000}"/>
    <cellStyle name="Migliaia 4 4 3 2" xfId="145" xr:uid="{A17C7769-8D85-49A7-A61E-E6A9FE8C44D1}"/>
    <cellStyle name="Migliaia 4 4 4" xfId="143" xr:uid="{47A2D309-884C-4778-AB39-867CF31B4A2C}"/>
    <cellStyle name="Migliaia 4 5" xfId="40" xr:uid="{00000000-0005-0000-0000-000024000000}"/>
    <cellStyle name="Migliaia 4 5 2" xfId="146" xr:uid="{A1AC03FD-8081-4F35-A672-1E5E661D2C7C}"/>
    <cellStyle name="Migliaia 4 6" xfId="41" xr:uid="{00000000-0005-0000-0000-000025000000}"/>
    <cellStyle name="Migliaia 4 6 2" xfId="147" xr:uid="{2C1EF85C-7A89-44BE-B939-43CC1A91A9D1}"/>
    <cellStyle name="Migliaia 4 7" xfId="136" xr:uid="{DAF699F6-5F84-4379-B799-8C247260ABAB}"/>
    <cellStyle name="Migliaia 5" xfId="42" xr:uid="{00000000-0005-0000-0000-000026000000}"/>
    <cellStyle name="Migliaia 5 2" xfId="43" xr:uid="{00000000-0005-0000-0000-000027000000}"/>
    <cellStyle name="Migliaia 5 2 2" xfId="149" xr:uid="{4A4853DB-B16E-4C62-B112-0ADEE043592E}"/>
    <cellStyle name="Migliaia 5 3" xfId="44" xr:uid="{00000000-0005-0000-0000-000028000000}"/>
    <cellStyle name="Migliaia 5 3 2" xfId="150" xr:uid="{EFB7AA57-42AB-4FD8-9814-529621117A57}"/>
    <cellStyle name="Migliaia 5 4" xfId="148" xr:uid="{50B2B8D6-5DCA-43CC-963C-293D43E9B2EF}"/>
    <cellStyle name="Migliaia 6" xfId="45" xr:uid="{00000000-0005-0000-0000-000029000000}"/>
    <cellStyle name="Migliaia 6 2" xfId="46" xr:uid="{00000000-0005-0000-0000-00002A000000}"/>
    <cellStyle name="Migliaia 6 2 2" xfId="152" xr:uid="{571CCC40-4289-4D97-8B8E-A915C313179D}"/>
    <cellStyle name="Migliaia 6 3" xfId="47" xr:uid="{00000000-0005-0000-0000-00002B000000}"/>
    <cellStyle name="Migliaia 6 3 2" xfId="153" xr:uid="{5F719047-B80D-4C3A-95D5-D89F424FEB12}"/>
    <cellStyle name="Migliaia 6 4" xfId="151" xr:uid="{3ED6EB01-6E03-4EBA-9BB0-0A18D88DBFF4}"/>
    <cellStyle name="Migliaia 7" xfId="48" xr:uid="{00000000-0005-0000-0000-00002C000000}"/>
    <cellStyle name="Migliaia 7 2" xfId="49" xr:uid="{00000000-0005-0000-0000-00002D000000}"/>
    <cellStyle name="Migliaia 7 2 2" xfId="155" xr:uid="{72D94C5C-30E7-4C2E-B7BA-256A5819EBF5}"/>
    <cellStyle name="Migliaia 7 3" xfId="50" xr:uid="{00000000-0005-0000-0000-00002E000000}"/>
    <cellStyle name="Migliaia 7 3 2" xfId="156" xr:uid="{852C5D56-3DBA-4B3C-8A8C-E31448A5DC1B}"/>
    <cellStyle name="Migliaia 7 4" xfId="154" xr:uid="{99F4B670-6691-4E88-8A0C-B99B90F503A7}"/>
    <cellStyle name="Migliaia 8" xfId="51" xr:uid="{00000000-0005-0000-0000-00002F000000}"/>
    <cellStyle name="Migliaia 8 2" xfId="52" xr:uid="{00000000-0005-0000-0000-000030000000}"/>
    <cellStyle name="Migliaia 8 2 2" xfId="158" xr:uid="{DBA1D429-C18B-434C-BDA2-68D0CF4A724F}"/>
    <cellStyle name="Migliaia 8 3" xfId="53" xr:uid="{00000000-0005-0000-0000-000031000000}"/>
    <cellStyle name="Migliaia 8 3 2" xfId="159" xr:uid="{A74F4F9A-A315-44AE-90CD-481F64AF1004}"/>
    <cellStyle name="Migliaia 8 4" xfId="157" xr:uid="{68C389CC-F694-43E0-9431-4C920E912F2C}"/>
    <cellStyle name="Migliaia 9" xfId="54" xr:uid="{00000000-0005-0000-0000-000032000000}"/>
    <cellStyle name="Migliaia 9 2" xfId="55" xr:uid="{00000000-0005-0000-0000-000033000000}"/>
    <cellStyle name="Migliaia 9 2 2" xfId="161" xr:uid="{D60D7234-0926-4C5A-B38F-D90F137A5EC0}"/>
    <cellStyle name="Migliaia 9 3" xfId="56" xr:uid="{00000000-0005-0000-0000-000034000000}"/>
    <cellStyle name="Migliaia 9 3 2" xfId="162" xr:uid="{19A23C7A-F88F-4A2C-9FB1-B946B9C6EE70}"/>
    <cellStyle name="Migliaia 9 4" xfId="160" xr:uid="{BF1F1E9E-41F9-4D19-8020-F76A34F96E2D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3 2" xfId="164" xr:uid="{BDC7B706-5FA6-4D7A-8254-D8CDA50CF758}"/>
    <cellStyle name="Normale 4 4" xfId="61" xr:uid="{00000000-0005-0000-0000-00003B000000}"/>
    <cellStyle name="Normale 4 4 2" xfId="165" xr:uid="{165D2F5E-85F1-47B2-BBD2-B593D649F7E0}"/>
    <cellStyle name="Normale 4 5" xfId="163" xr:uid="{35942F9C-64BC-405E-9E45-B6D60792EBCD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2 2" xfId="168" xr:uid="{D19A0B69-392F-4B9F-B092-E6E80512E88C}"/>
    <cellStyle name="Normale 5 2 3" xfId="65" xr:uid="{00000000-0005-0000-0000-00003F000000}"/>
    <cellStyle name="Normale 5 2 3 2" xfId="169" xr:uid="{F0DEE50A-E76A-4A74-80E9-8BA65FA92755}"/>
    <cellStyle name="Normale 5 2 4" xfId="167" xr:uid="{5182607F-5D9B-42FD-A9F0-C009ED9E9733}"/>
    <cellStyle name="Normale 5 3" xfId="66" xr:uid="{00000000-0005-0000-0000-000040000000}"/>
    <cellStyle name="Normale 5 3 2" xfId="67" xr:uid="{00000000-0005-0000-0000-000041000000}"/>
    <cellStyle name="Normale 5 3 2 2" xfId="171" xr:uid="{2DB83922-437E-4CF5-932D-28EF2211B6CA}"/>
    <cellStyle name="Normale 5 3 3" xfId="68" xr:uid="{00000000-0005-0000-0000-000042000000}"/>
    <cellStyle name="Normale 5 3 3 2" xfId="172" xr:uid="{3448D741-EF11-48EC-80BA-74DA954B22CE}"/>
    <cellStyle name="Normale 5 3 4" xfId="170" xr:uid="{7E1C5864-C73D-4E5A-A455-166A32A4E528}"/>
    <cellStyle name="Normale 5 4" xfId="69" xr:uid="{00000000-0005-0000-0000-000043000000}"/>
    <cellStyle name="Normale 5 4 2" xfId="70" xr:uid="{00000000-0005-0000-0000-000044000000}"/>
    <cellStyle name="Normale 5 4 2 2" xfId="174" xr:uid="{DC2411E0-9C88-4E59-8C6A-FE33F2EB4264}"/>
    <cellStyle name="Normale 5 4 3" xfId="71" xr:uid="{00000000-0005-0000-0000-000045000000}"/>
    <cellStyle name="Normale 5 4 3 2" xfId="175" xr:uid="{DAF21677-7D6E-47A8-B480-52A6FEAC8BD3}"/>
    <cellStyle name="Normale 5 4 4" xfId="173" xr:uid="{55E7350B-B129-4AC1-918E-72FA462A653C}"/>
    <cellStyle name="Normale 5 5" xfId="72" xr:uid="{00000000-0005-0000-0000-000046000000}"/>
    <cellStyle name="Normale 5 5 2" xfId="176" xr:uid="{5679AECE-DFFA-4461-9A1B-5CF3C2C51547}"/>
    <cellStyle name="Normale 5 6" xfId="73" xr:uid="{00000000-0005-0000-0000-000047000000}"/>
    <cellStyle name="Normale 5 6 2" xfId="177" xr:uid="{477291B3-7D17-4811-BF49-0D17D2EF4BE2}"/>
    <cellStyle name="Normale 5 7" xfId="166" xr:uid="{81DBCC66-0599-43D6-9F76-09DCE8A0F6E2}"/>
    <cellStyle name="Normale 6" xfId="74" xr:uid="{00000000-0005-0000-0000-000048000000}"/>
    <cellStyle name="Normale 6 2" xfId="75" xr:uid="{00000000-0005-0000-0000-000049000000}"/>
    <cellStyle name="Normale 6 2 2" xfId="179" xr:uid="{D6A9DD13-D94C-43F7-B049-F54438168BC7}"/>
    <cellStyle name="Normale 6 3" xfId="178" xr:uid="{0EBF90AF-DC70-4724-B6CB-1252FE8CB4BF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2 2" xfId="182" xr:uid="{7213C9DC-C491-43A8-93BC-5F4915CC1AA0}"/>
    <cellStyle name="Percentuale 3 2 3" xfId="80" xr:uid="{00000000-0005-0000-0000-000051000000}"/>
    <cellStyle name="Percentuale 3 2 3 2" xfId="183" xr:uid="{1E46C651-1C5F-4F4D-919F-7CCCB3A5066A}"/>
    <cellStyle name="Percentuale 3 2 4" xfId="181" xr:uid="{D5AD2CC3-EFF0-45DE-BC58-CF35B791DF69}"/>
    <cellStyle name="Percentuale 3 3" xfId="81" xr:uid="{00000000-0005-0000-0000-000052000000}"/>
    <cellStyle name="Percentuale 3 3 2" xfId="82" xr:uid="{00000000-0005-0000-0000-000053000000}"/>
    <cellStyle name="Percentuale 3 3 2 2" xfId="185" xr:uid="{27B6D746-5BAE-4879-97DE-48EA90F2400E}"/>
    <cellStyle name="Percentuale 3 3 3" xfId="83" xr:uid="{00000000-0005-0000-0000-000054000000}"/>
    <cellStyle name="Percentuale 3 3 3 2" xfId="186" xr:uid="{91754FB8-A0D5-4F77-A5D9-7A8AD866359D}"/>
    <cellStyle name="Percentuale 3 3 4" xfId="184" xr:uid="{98CCF668-25DB-48C9-93DA-BC72D906A899}"/>
    <cellStyle name="Percentuale 3 4" xfId="84" xr:uid="{00000000-0005-0000-0000-000055000000}"/>
    <cellStyle name="Percentuale 3 4 2" xfId="85" xr:uid="{00000000-0005-0000-0000-000056000000}"/>
    <cellStyle name="Percentuale 3 4 2 2" xfId="188" xr:uid="{B03EEF31-9E9B-4222-AF10-D1991D2DE4BC}"/>
    <cellStyle name="Percentuale 3 4 3" xfId="86" xr:uid="{00000000-0005-0000-0000-000057000000}"/>
    <cellStyle name="Percentuale 3 4 3 2" xfId="189" xr:uid="{F5C63152-A566-437F-9E41-09E13C699135}"/>
    <cellStyle name="Percentuale 3 4 4" xfId="187" xr:uid="{5542028B-3CD0-4452-A8C7-6132A454E316}"/>
    <cellStyle name="Percentuale 3 5" xfId="87" xr:uid="{00000000-0005-0000-0000-000058000000}"/>
    <cellStyle name="Percentuale 3 5 2" xfId="190" xr:uid="{0B4C576B-585E-479B-916E-ABCBECF4ABFA}"/>
    <cellStyle name="Percentuale 3 6" xfId="88" xr:uid="{00000000-0005-0000-0000-000059000000}"/>
    <cellStyle name="Percentuale 3 6 2" xfId="191" xr:uid="{8016378B-FA0F-43E1-9465-6851E5CDCA68}"/>
    <cellStyle name="Percentuale 3 7" xfId="180" xr:uid="{D0C4407C-8382-4750-927D-FBE55AED2B5F}"/>
    <cellStyle name="Percentuale 4" xfId="89" xr:uid="{00000000-0005-0000-0000-00005A000000}"/>
    <cellStyle name="Percentuale 4 2" xfId="90" xr:uid="{00000000-0005-0000-0000-00005B000000}"/>
    <cellStyle name="Percentuale 4 2 2" xfId="193" xr:uid="{CDBA12AE-14B6-4132-B4DD-F6BD4AFDE908}"/>
    <cellStyle name="Percentuale 4 3" xfId="91" xr:uid="{00000000-0005-0000-0000-00005C000000}"/>
    <cellStyle name="Percentuale 4 3 2" xfId="194" xr:uid="{FBA8C34F-6AD8-43E1-BFA5-06B34E7F21E7}"/>
    <cellStyle name="Percentuale 4 4" xfId="192" xr:uid="{A3FBC270-34C9-47A4-8155-E78055993F67}"/>
    <cellStyle name="Percentuale 5" xfId="92" xr:uid="{00000000-0005-0000-0000-00005D000000}"/>
    <cellStyle name="Percentuale 5 2" xfId="93" xr:uid="{00000000-0005-0000-0000-00005E000000}"/>
    <cellStyle name="Percentuale 5 2 2" xfId="196" xr:uid="{501D66F0-97C9-4F32-8968-442E96D6BED2}"/>
    <cellStyle name="Percentuale 5 3" xfId="94" xr:uid="{00000000-0005-0000-0000-00005F000000}"/>
    <cellStyle name="Percentuale 5 3 2" xfId="197" xr:uid="{692B1E0C-819F-4795-86D5-BB0F22D4AAF6}"/>
    <cellStyle name="Percentuale 5 4" xfId="195" xr:uid="{AE5286A2-E1DF-4881-9855-972677E5E39B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15 2 2" xfId="199" xr:uid="{1B6D32E8-9502-4347-83CC-775A99420461}"/>
    <cellStyle name="Valuta 15 3" xfId="198" xr:uid="{987C892F-6631-493E-9E1E-BD9483581AF1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51"/>
  <sheetViews>
    <sheetView showGridLines="0" tabSelected="1" topLeftCell="A22" zoomScale="115" zoomScaleNormal="115" zoomScaleSheetLayoutView="115" workbookViewId="0">
      <selection activeCell="A30" sqref="A30"/>
    </sheetView>
  </sheetViews>
  <sheetFormatPr defaultColWidth="0" defaultRowHeight="12.75" zeroHeight="1" x14ac:dyDescent="0.2"/>
  <cols>
    <col min="1" max="1" width="78.140625" style="36" customWidth="1"/>
    <col min="2" max="2" width="4.85546875" style="90" customWidth="1"/>
    <col min="3" max="3" width="7.28515625" style="34" customWidth="1"/>
    <col min="4" max="4" width="6.7109375" style="90" customWidth="1"/>
    <col min="5" max="5" width="8.28515625" style="34" customWidth="1"/>
    <col min="6" max="6" width="8.7109375" style="90" customWidth="1"/>
    <col min="7" max="7" width="8.7109375" style="34" customWidth="1"/>
    <col min="8" max="8" width="16.7109375" style="34" customWidth="1"/>
    <col min="9" max="9" width="8.28515625" style="34" customWidth="1"/>
    <col min="10" max="10" width="11.7109375" style="34" customWidth="1"/>
    <col min="11" max="11" width="2.85546875" style="34" customWidth="1"/>
    <col min="12" max="12" width="12.42578125" style="34" hidden="1" customWidth="1"/>
    <col min="13" max="253" width="0" style="34" hidden="1" customWidth="1"/>
    <col min="254" max="16384" width="8" style="34" hidden="1"/>
  </cols>
  <sheetData>
    <row r="1" spans="1:253" ht="27.2" customHeight="1" thickTop="1" x14ac:dyDescent="0.2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15" customHeight="1" thickBot="1" x14ac:dyDescent="0.25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" customHeight="1" thickTop="1" thickBot="1" x14ac:dyDescent="0.25">
      <c r="A3" s="161" t="s">
        <v>2</v>
      </c>
      <c r="B3" s="162"/>
      <c r="C3" s="162"/>
      <c r="D3" s="162"/>
      <c r="E3" s="162"/>
      <c r="F3" s="162"/>
      <c r="G3" s="162"/>
      <c r="H3" s="162"/>
      <c r="I3" s="162"/>
      <c r="J3" s="16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7" thickTop="1" thickBot="1" x14ac:dyDescent="0.25">
      <c r="A4" s="118" t="s">
        <v>3</v>
      </c>
      <c r="B4" s="158" t="s">
        <v>4</v>
      </c>
      <c r="C4" s="158"/>
      <c r="D4" s="158"/>
      <c r="E4" s="158"/>
      <c r="F4" s="158"/>
      <c r="G4" s="158"/>
      <c r="H4" s="119" t="s">
        <v>5</v>
      </c>
      <c r="I4" s="119" t="s">
        <v>6</v>
      </c>
      <c r="J4" s="120" t="s">
        <v>7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 x14ac:dyDescent="0.25">
      <c r="A5" s="121" t="s">
        <v>8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2">
      <c r="A6" s="17" t="s">
        <v>9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2">
      <c r="A7" s="6" t="s">
        <v>10</v>
      </c>
      <c r="B7" s="7" t="s">
        <v>11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2">
      <c r="A8" s="6" t="s">
        <v>12</v>
      </c>
      <c r="B8" s="7"/>
      <c r="C8" s="8"/>
      <c r="D8" s="7" t="s">
        <v>13</v>
      </c>
      <c r="E8" s="8"/>
      <c r="F8" s="7" t="s">
        <v>14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2">
      <c r="A9" s="6" t="s">
        <v>15</v>
      </c>
      <c r="B9" s="7"/>
      <c r="C9" s="8"/>
      <c r="D9" s="7" t="s">
        <v>13</v>
      </c>
      <c r="E9" s="8"/>
      <c r="F9" s="7" t="s">
        <v>14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2">
      <c r="A10" s="6" t="s">
        <v>16</v>
      </c>
      <c r="B10" s="7"/>
      <c r="C10" s="8"/>
      <c r="D10" s="7" t="s">
        <v>13</v>
      </c>
      <c r="E10" s="8"/>
      <c r="F10" s="7" t="s">
        <v>14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2">
      <c r="A11" s="6" t="s">
        <v>17</v>
      </c>
      <c r="B11" s="7"/>
      <c r="C11" s="8"/>
      <c r="D11" s="7" t="s">
        <v>13</v>
      </c>
      <c r="E11" s="8"/>
      <c r="F11" s="7" t="s">
        <v>14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2">
      <c r="A12" s="6" t="s">
        <v>18</v>
      </c>
      <c r="B12" s="7"/>
      <c r="C12" s="8"/>
      <c r="D12" s="7" t="s">
        <v>13</v>
      </c>
      <c r="E12" s="8"/>
      <c r="F12" s="7" t="s">
        <v>14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2">
      <c r="A13" s="6" t="s">
        <v>19</v>
      </c>
      <c r="B13" s="7"/>
      <c r="C13" s="8"/>
      <c r="D13" s="7" t="s">
        <v>20</v>
      </c>
      <c r="E13" s="8"/>
      <c r="F13" s="7" t="s">
        <v>21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2">
      <c r="A14" s="20" t="s">
        <v>22</v>
      </c>
      <c r="B14" s="7" t="s">
        <v>11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2">
      <c r="A15" s="20" t="s">
        <v>23</v>
      </c>
      <c r="B15" s="7" t="s">
        <v>11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2">
      <c r="A16" s="20" t="s">
        <v>24</v>
      </c>
      <c r="B16" s="7" t="s">
        <v>11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2">
      <c r="A17" s="20" t="s">
        <v>25</v>
      </c>
      <c r="B17" s="7"/>
      <c r="C17" s="8"/>
      <c r="D17" s="7" t="s">
        <v>26</v>
      </c>
      <c r="E17" s="8"/>
      <c r="F17" s="7" t="s">
        <v>27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2">
      <c r="A18" s="20" t="s">
        <v>28</v>
      </c>
      <c r="B18" s="7" t="s">
        <v>11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2">
      <c r="A19" s="93" t="s">
        <v>29</v>
      </c>
      <c r="B19" s="7" t="s">
        <v>11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5.5" x14ac:dyDescent="0.2">
      <c r="A20" s="93" t="s">
        <v>30</v>
      </c>
      <c r="B20" s="7" t="s">
        <v>11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2">
      <c r="A21" s="20" t="s">
        <v>31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2">
      <c r="A22" s="20" t="s">
        <v>32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65" customHeight="1" x14ac:dyDescent="0.2">
      <c r="A24" s="92" t="s">
        <v>33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2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 x14ac:dyDescent="0.2">
      <c r="A26" s="37"/>
      <c r="B26" s="149" t="s">
        <v>34</v>
      </c>
      <c r="C26" s="150"/>
      <c r="D26" s="150"/>
      <c r="E26" s="150"/>
      <c r="F26" s="150"/>
      <c r="G26" s="150"/>
      <c r="H26" s="133">
        <f>SUM(H6:H25)</f>
        <v>0</v>
      </c>
      <c r="I26" s="135" t="e">
        <f>H26/$H$220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25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 x14ac:dyDescent="0.25">
      <c r="A28" s="121" t="s">
        <v>35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2">
      <c r="A29" s="17" t="s">
        <v>36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2">
      <c r="A30" s="6" t="s">
        <v>37</v>
      </c>
      <c r="B30" s="7" t="s">
        <v>20</v>
      </c>
      <c r="C30" s="8"/>
      <c r="D30" s="7" t="s">
        <v>38</v>
      </c>
      <c r="E30" s="8"/>
      <c r="F30" s="7" t="s">
        <v>39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2">
      <c r="A31" s="6" t="s">
        <v>40</v>
      </c>
      <c r="B31" s="7" t="s">
        <v>20</v>
      </c>
      <c r="C31" s="8"/>
      <c r="D31" s="7" t="s">
        <v>38</v>
      </c>
      <c r="E31" s="8"/>
      <c r="F31" s="7" t="s">
        <v>39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2">
      <c r="A32" s="6" t="s">
        <v>222</v>
      </c>
      <c r="B32" s="7" t="s">
        <v>20</v>
      </c>
      <c r="C32" s="8"/>
      <c r="D32" s="7" t="s">
        <v>38</v>
      </c>
      <c r="E32" s="8"/>
      <c r="F32" s="7" t="s">
        <v>39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2">
      <c r="A33" s="6" t="s">
        <v>223</v>
      </c>
      <c r="B33" s="7"/>
      <c r="C33" s="8"/>
      <c r="D33" s="7"/>
      <c r="E33" s="8"/>
      <c r="F33" s="7"/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2">
      <c r="A34" s="6"/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2">
      <c r="A35" s="20" t="s">
        <v>41</v>
      </c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2">
      <c r="A36" s="6" t="s">
        <v>224</v>
      </c>
      <c r="B36" s="7" t="s">
        <v>20</v>
      </c>
      <c r="C36" s="8"/>
      <c r="D36" s="7" t="s">
        <v>38</v>
      </c>
      <c r="E36" s="8"/>
      <c r="F36" s="7" t="s">
        <v>39</v>
      </c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2">
      <c r="A37" s="6" t="s">
        <v>225</v>
      </c>
      <c r="B37" s="7" t="s">
        <v>20</v>
      </c>
      <c r="C37" s="8"/>
      <c r="D37" s="7" t="s">
        <v>38</v>
      </c>
      <c r="E37" s="8"/>
      <c r="F37" s="7" t="s">
        <v>39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2">
      <c r="A38" s="6" t="s">
        <v>226</v>
      </c>
      <c r="B38" s="7" t="s">
        <v>20</v>
      </c>
      <c r="C38" s="8"/>
      <c r="D38" s="7" t="s">
        <v>38</v>
      </c>
      <c r="E38" s="8"/>
      <c r="F38" s="7" t="s">
        <v>39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2">
      <c r="A39" s="6" t="s">
        <v>227</v>
      </c>
      <c r="B39" s="7" t="s">
        <v>20</v>
      </c>
      <c r="C39" s="8"/>
      <c r="D39" s="7" t="s">
        <v>38</v>
      </c>
      <c r="E39" s="8"/>
      <c r="F39" s="7" t="s">
        <v>39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2">
      <c r="A40" s="6" t="s">
        <v>228</v>
      </c>
      <c r="B40" s="7" t="s">
        <v>20</v>
      </c>
      <c r="C40" s="8"/>
      <c r="D40" s="7" t="s">
        <v>38</v>
      </c>
      <c r="E40" s="8"/>
      <c r="F40" s="7" t="s">
        <v>39</v>
      </c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2">
      <c r="A41" s="6" t="s">
        <v>229</v>
      </c>
      <c r="B41" s="7" t="s">
        <v>20</v>
      </c>
      <c r="C41" s="8"/>
      <c r="D41" s="7" t="s">
        <v>38</v>
      </c>
      <c r="E41" s="8"/>
      <c r="F41" s="7" t="s">
        <v>39</v>
      </c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2">
      <c r="A42" s="6" t="s">
        <v>42</v>
      </c>
      <c r="B42" s="7" t="s">
        <v>20</v>
      </c>
      <c r="C42" s="8"/>
      <c r="D42" s="7" t="s">
        <v>38</v>
      </c>
      <c r="E42" s="8"/>
      <c r="F42" s="7" t="s">
        <v>39</v>
      </c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2">
      <c r="A43" s="6" t="s">
        <v>43</v>
      </c>
      <c r="B43" s="7" t="s">
        <v>20</v>
      </c>
      <c r="C43" s="8"/>
      <c r="D43" s="7" t="s">
        <v>38</v>
      </c>
      <c r="E43" s="8"/>
      <c r="F43" s="7" t="s">
        <v>39</v>
      </c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2">
      <c r="A44" s="6" t="s">
        <v>44</v>
      </c>
      <c r="B44" s="7" t="s">
        <v>20</v>
      </c>
      <c r="C44" s="8"/>
      <c r="D44" s="7" t="s">
        <v>38</v>
      </c>
      <c r="E44" s="8"/>
      <c r="F44" s="7" t="s">
        <v>39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2">
      <c r="A45" s="6" t="s">
        <v>45</v>
      </c>
      <c r="B45" s="7"/>
      <c r="C45" s="8"/>
      <c r="D45" s="7"/>
      <c r="E45" s="8"/>
      <c r="F45" s="7"/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2">
      <c r="A46" s="6"/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 x14ac:dyDescent="0.2">
      <c r="A47" s="20" t="s">
        <v>46</v>
      </c>
      <c r="B47" s="7"/>
      <c r="C47" s="8"/>
      <c r="D47" s="7"/>
      <c r="E47" s="8"/>
      <c r="F47" s="7"/>
      <c r="G47" s="19"/>
      <c r="H47" s="99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 x14ac:dyDescent="0.2">
      <c r="A48" s="6" t="s">
        <v>47</v>
      </c>
      <c r="B48" s="7" t="s">
        <v>20</v>
      </c>
      <c r="C48" s="8"/>
      <c r="D48" s="7" t="s">
        <v>38</v>
      </c>
      <c r="E48" s="8"/>
      <c r="F48" s="7" t="s">
        <v>39</v>
      </c>
      <c r="G48" s="19"/>
      <c r="H48" s="99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 x14ac:dyDescent="0.2">
      <c r="A49" s="6" t="s">
        <v>48</v>
      </c>
      <c r="B49" s="7"/>
      <c r="C49" s="8"/>
      <c r="D49" s="7"/>
      <c r="E49" s="8"/>
      <c r="F49" s="7"/>
      <c r="G49" s="19"/>
      <c r="H49" s="99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 x14ac:dyDescent="0.2">
      <c r="A50" s="6"/>
      <c r="B50" s="7"/>
      <c r="C50" s="8"/>
      <c r="D50" s="7"/>
      <c r="E50" s="8"/>
      <c r="F50" s="7"/>
      <c r="G50" s="19"/>
      <c r="H50" s="99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 x14ac:dyDescent="0.2">
      <c r="A51" s="20" t="s">
        <v>49</v>
      </c>
      <c r="B51" s="7"/>
      <c r="C51" s="8"/>
      <c r="D51" s="7"/>
      <c r="E51" s="8"/>
      <c r="F51" s="7"/>
      <c r="G51" s="19"/>
      <c r="H51" s="99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2">
      <c r="A52" s="6" t="s">
        <v>50</v>
      </c>
      <c r="B52" s="7" t="s">
        <v>20</v>
      </c>
      <c r="C52" s="8"/>
      <c r="D52" s="7" t="s">
        <v>38</v>
      </c>
      <c r="E52" s="8"/>
      <c r="F52" s="7" t="s">
        <v>39</v>
      </c>
      <c r="G52" s="19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2">
      <c r="A53" s="6" t="s">
        <v>51</v>
      </c>
      <c r="B53" s="7" t="s">
        <v>20</v>
      </c>
      <c r="C53" s="8"/>
      <c r="D53" s="7" t="s">
        <v>38</v>
      </c>
      <c r="E53" s="8"/>
      <c r="F53" s="7" t="s">
        <v>39</v>
      </c>
      <c r="G53" s="1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2">
      <c r="A54" s="6" t="s">
        <v>52</v>
      </c>
      <c r="B54" s="7" t="s">
        <v>20</v>
      </c>
      <c r="C54" s="8"/>
      <c r="D54" s="7" t="s">
        <v>38</v>
      </c>
      <c r="E54" s="8"/>
      <c r="F54" s="7" t="s">
        <v>39</v>
      </c>
      <c r="G54" s="1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2">
      <c r="A55" s="6" t="s">
        <v>53</v>
      </c>
      <c r="B55" s="7"/>
      <c r="C55" s="8"/>
      <c r="D55" s="7"/>
      <c r="E55" s="8"/>
      <c r="F55" s="7"/>
      <c r="G55" s="19"/>
      <c r="H55" s="99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 x14ac:dyDescent="0.2">
      <c r="A56" s="6"/>
      <c r="B56" s="7"/>
      <c r="C56" s="8"/>
      <c r="D56" s="7"/>
      <c r="E56" s="8"/>
      <c r="F56" s="7"/>
      <c r="G56" s="19"/>
      <c r="H56" s="99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 x14ac:dyDescent="0.2">
      <c r="A57" s="20" t="s">
        <v>231</v>
      </c>
      <c r="B57" s="7"/>
      <c r="C57" s="8"/>
      <c r="D57" s="7"/>
      <c r="E57" s="8"/>
      <c r="F57" s="7"/>
      <c r="G57" s="19"/>
      <c r="H57" s="99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 x14ac:dyDescent="0.2">
      <c r="A58" s="184" t="s">
        <v>230</v>
      </c>
      <c r="B58" s="185" t="s">
        <v>20</v>
      </c>
      <c r="C58" s="186"/>
      <c r="D58" s="185" t="s">
        <v>38</v>
      </c>
      <c r="E58" s="186"/>
      <c r="F58" s="185" t="s">
        <v>39</v>
      </c>
      <c r="G58" s="189"/>
      <c r="H58" s="190"/>
      <c r="I58" s="187"/>
      <c r="J58" s="188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 x14ac:dyDescent="0.2">
      <c r="A59" s="184" t="s">
        <v>54</v>
      </c>
      <c r="B59" s="185"/>
      <c r="C59" s="186"/>
      <c r="D59" s="185"/>
      <c r="E59" s="186"/>
      <c r="F59" s="185"/>
      <c r="G59" s="189"/>
      <c r="H59" s="190"/>
      <c r="I59" s="187"/>
      <c r="J59" s="188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x14ac:dyDescent="0.2">
      <c r="A60" s="6"/>
      <c r="B60" s="7"/>
      <c r="C60" s="8"/>
      <c r="D60" s="7"/>
      <c r="E60" s="8"/>
      <c r="F60" s="7"/>
      <c r="G60" s="19"/>
      <c r="H60" s="99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ht="16.5" customHeight="1" x14ac:dyDescent="0.2">
      <c r="A61" s="20" t="s">
        <v>232</v>
      </c>
      <c r="B61" s="7"/>
      <c r="C61" s="8"/>
      <c r="D61" s="7"/>
      <c r="E61" s="8"/>
      <c r="F61" s="7"/>
      <c r="G61" s="19"/>
      <c r="H61" s="99"/>
      <c r="I61" s="10"/>
      <c r="J61" s="11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</row>
    <row r="62" spans="1:253" ht="16.5" customHeight="1" x14ac:dyDescent="0.2">
      <c r="A62" s="6" t="s">
        <v>233</v>
      </c>
      <c r="B62" s="7" t="s">
        <v>20</v>
      </c>
      <c r="C62" s="8"/>
      <c r="D62" s="7" t="s">
        <v>38</v>
      </c>
      <c r="E62" s="8"/>
      <c r="F62" s="7" t="s">
        <v>39</v>
      </c>
      <c r="G62" s="19"/>
      <c r="H62" s="99"/>
      <c r="I62" s="10"/>
      <c r="J62" s="11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ht="16.5" customHeight="1" thickBot="1" x14ac:dyDescent="0.25">
      <c r="A63" s="6" t="s">
        <v>234</v>
      </c>
      <c r="B63" s="7"/>
      <c r="C63" s="8"/>
      <c r="D63" s="7"/>
      <c r="E63" s="8"/>
      <c r="F63" s="7"/>
      <c r="G63" s="19"/>
      <c r="H63" s="102"/>
      <c r="I63" s="10"/>
      <c r="J63" s="11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</row>
    <row r="64" spans="1:253" s="36" customFormat="1" ht="19.5" customHeight="1" thickBot="1" x14ac:dyDescent="0.25">
      <c r="A64" s="37"/>
      <c r="B64" s="149" t="s">
        <v>55</v>
      </c>
      <c r="C64" s="150"/>
      <c r="D64" s="150"/>
      <c r="E64" s="150"/>
      <c r="F64" s="150"/>
      <c r="G64" s="150"/>
      <c r="H64" s="129">
        <f>SUM(H29:H63)</f>
        <v>0</v>
      </c>
      <c r="I64" s="130" t="e">
        <f>H64/$H$220</f>
        <v>#DIV/0!</v>
      </c>
      <c r="J64" s="46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</row>
    <row r="65" spans="1:253" ht="16.5" customHeight="1" thickBot="1" x14ac:dyDescent="0.25">
      <c r="A65" s="21"/>
      <c r="B65" s="15"/>
      <c r="C65" s="16"/>
      <c r="D65" s="15"/>
      <c r="E65" s="16"/>
      <c r="F65" s="15"/>
      <c r="G65" s="22"/>
      <c r="H65" s="23"/>
      <c r="I65" s="23"/>
      <c r="J65" s="24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s="36" customFormat="1" ht="19.5" customHeight="1" thickBot="1" x14ac:dyDescent="0.25">
      <c r="A66" s="125" t="s">
        <v>56</v>
      </c>
      <c r="B66" s="126"/>
      <c r="C66" s="127"/>
      <c r="D66" s="126"/>
      <c r="E66" s="127"/>
      <c r="F66" s="126"/>
      <c r="G66" s="127"/>
      <c r="H66" s="127"/>
      <c r="I66" s="127"/>
      <c r="J66" s="128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</row>
    <row r="67" spans="1:253" ht="16.5" customHeight="1" x14ac:dyDescent="0.2">
      <c r="A67" s="17" t="s">
        <v>57</v>
      </c>
      <c r="B67" s="1"/>
      <c r="C67" s="2"/>
      <c r="D67" s="1"/>
      <c r="E67" s="2"/>
      <c r="F67" s="1"/>
      <c r="G67" s="3"/>
      <c r="H67" s="98"/>
      <c r="I67" s="4"/>
      <c r="J67" s="18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 x14ac:dyDescent="0.2">
      <c r="A68" s="6" t="s">
        <v>58</v>
      </c>
      <c r="B68" s="7" t="s">
        <v>59</v>
      </c>
      <c r="C68" s="8"/>
      <c r="D68" s="7" t="s">
        <v>60</v>
      </c>
      <c r="E68" s="8"/>
      <c r="F68" s="7" t="s">
        <v>39</v>
      </c>
      <c r="G68" s="25"/>
      <c r="H68" s="99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2">
      <c r="A69" s="6" t="s">
        <v>61</v>
      </c>
      <c r="B69" s="7" t="s">
        <v>13</v>
      </c>
      <c r="C69" s="8"/>
      <c r="D69" s="7" t="s">
        <v>38</v>
      </c>
      <c r="E69" s="8"/>
      <c r="F69" s="7" t="s">
        <v>39</v>
      </c>
      <c r="G69" s="9"/>
      <c r="H69" s="99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2">
      <c r="A70" s="6" t="s">
        <v>62</v>
      </c>
      <c r="B70" s="7" t="s">
        <v>13</v>
      </c>
      <c r="C70" s="8"/>
      <c r="D70" s="7" t="s">
        <v>38</v>
      </c>
      <c r="E70" s="8"/>
      <c r="F70" s="7" t="s">
        <v>39</v>
      </c>
      <c r="G70" s="9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2">
      <c r="A71" s="6" t="s">
        <v>63</v>
      </c>
      <c r="B71" s="7" t="s">
        <v>13</v>
      </c>
      <c r="C71" s="8"/>
      <c r="D71" s="7" t="s">
        <v>38</v>
      </c>
      <c r="E71" s="8"/>
      <c r="F71" s="7" t="s">
        <v>39</v>
      </c>
      <c r="G71" s="9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2">
      <c r="A72" s="6" t="s">
        <v>64</v>
      </c>
      <c r="B72" s="7" t="s">
        <v>13</v>
      </c>
      <c r="C72" s="8"/>
      <c r="D72" s="7" t="s">
        <v>38</v>
      </c>
      <c r="E72" s="8"/>
      <c r="F72" s="7" t="s">
        <v>39</v>
      </c>
      <c r="G72" s="9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2">
      <c r="A73" s="6" t="s">
        <v>65</v>
      </c>
      <c r="B73" s="7" t="s">
        <v>13</v>
      </c>
      <c r="C73" s="8"/>
      <c r="D73" s="7" t="s">
        <v>38</v>
      </c>
      <c r="E73" s="8"/>
      <c r="F73" s="7" t="s">
        <v>39</v>
      </c>
      <c r="G73" s="9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2">
      <c r="A74" s="6" t="s">
        <v>66</v>
      </c>
      <c r="B74" s="7" t="s">
        <v>67</v>
      </c>
      <c r="C74" s="8"/>
      <c r="D74" s="7" t="s">
        <v>38</v>
      </c>
      <c r="E74" s="8"/>
      <c r="F74" s="7" t="s">
        <v>39</v>
      </c>
      <c r="G74" s="9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2">
      <c r="A75" s="6" t="s">
        <v>68</v>
      </c>
      <c r="B75" s="7" t="s">
        <v>20</v>
      </c>
      <c r="C75" s="8"/>
      <c r="D75" s="7" t="s">
        <v>38</v>
      </c>
      <c r="E75" s="8"/>
      <c r="F75" s="7" t="s">
        <v>39</v>
      </c>
      <c r="G75" s="25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2">
      <c r="A76" s="6" t="s">
        <v>69</v>
      </c>
      <c r="B76" s="7" t="s">
        <v>20</v>
      </c>
      <c r="C76" s="8"/>
      <c r="D76" s="7" t="s">
        <v>38</v>
      </c>
      <c r="E76" s="8"/>
      <c r="F76" s="7" t="s">
        <v>39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2">
      <c r="A77" s="6" t="s">
        <v>70</v>
      </c>
      <c r="B77" s="7" t="s">
        <v>20</v>
      </c>
      <c r="C77" s="8"/>
      <c r="D77" s="7" t="s">
        <v>38</v>
      </c>
      <c r="E77" s="8"/>
      <c r="F77" s="7" t="s">
        <v>39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2">
      <c r="A78" s="6" t="s">
        <v>71</v>
      </c>
      <c r="B78" s="7" t="s">
        <v>20</v>
      </c>
      <c r="C78" s="8"/>
      <c r="D78" s="7" t="s">
        <v>38</v>
      </c>
      <c r="E78" s="8"/>
      <c r="F78" s="7" t="s">
        <v>39</v>
      </c>
      <c r="G78" s="25"/>
      <c r="H78" s="99"/>
      <c r="I78" s="10"/>
      <c r="J78" s="11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2">
      <c r="A79" s="6" t="s">
        <v>72</v>
      </c>
      <c r="B79" s="7" t="s">
        <v>20</v>
      </c>
      <c r="C79" s="8"/>
      <c r="D79" s="7" t="s">
        <v>38</v>
      </c>
      <c r="E79" s="8"/>
      <c r="F79" s="7" t="s">
        <v>39</v>
      </c>
      <c r="G79" s="25"/>
      <c r="H79" s="99"/>
      <c r="I79" s="10"/>
      <c r="J79" s="11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2">
      <c r="A80" s="6" t="s">
        <v>73</v>
      </c>
      <c r="B80" s="7" t="s">
        <v>20</v>
      </c>
      <c r="C80" s="8"/>
      <c r="D80" s="7" t="s">
        <v>38</v>
      </c>
      <c r="E80" s="8"/>
      <c r="F80" s="7" t="s">
        <v>39</v>
      </c>
      <c r="G80" s="25"/>
      <c r="H80" s="99"/>
      <c r="I80" s="10"/>
      <c r="J80" s="11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2">
      <c r="A81" s="6" t="s">
        <v>74</v>
      </c>
      <c r="B81" s="7"/>
      <c r="C81" s="8"/>
      <c r="D81" s="7"/>
      <c r="E81" s="8"/>
      <c r="F81" s="7"/>
      <c r="G81" s="9"/>
      <c r="H81" s="99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2">
      <c r="A82" s="6" t="s">
        <v>75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2">
      <c r="A83" s="6" t="s">
        <v>76</v>
      </c>
      <c r="B83" s="7"/>
      <c r="C83" s="8"/>
      <c r="D83" s="7"/>
      <c r="E83" s="8"/>
      <c r="F83" s="7"/>
      <c r="G83" s="9"/>
      <c r="H83" s="99"/>
      <c r="I83" s="10"/>
      <c r="J83" s="1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2">
      <c r="A84" s="6"/>
      <c r="B84" s="7"/>
      <c r="C84" s="8"/>
      <c r="D84" s="7"/>
      <c r="E84" s="8"/>
      <c r="F84" s="7"/>
      <c r="G84" s="9"/>
      <c r="H84" s="99"/>
      <c r="I84" s="10"/>
      <c r="J84" s="1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2">
      <c r="A85" s="20" t="s">
        <v>77</v>
      </c>
      <c r="B85" s="7"/>
      <c r="C85" s="8"/>
      <c r="D85" s="7"/>
      <c r="E85" s="8"/>
      <c r="F85" s="7"/>
      <c r="G85" s="9"/>
      <c r="H85" s="99"/>
      <c r="I85" s="10"/>
      <c r="J85" s="1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2">
      <c r="A86" s="6" t="s">
        <v>78</v>
      </c>
      <c r="B86" s="7" t="s">
        <v>79</v>
      </c>
      <c r="C86" s="8"/>
      <c r="D86" s="7" t="s">
        <v>38</v>
      </c>
      <c r="E86" s="8"/>
      <c r="F86" s="7" t="s">
        <v>39</v>
      </c>
      <c r="G86" s="25"/>
      <c r="H86" s="99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2">
      <c r="A87" s="6" t="s">
        <v>80</v>
      </c>
      <c r="B87" s="7" t="s">
        <v>59</v>
      </c>
      <c r="C87" s="8"/>
      <c r="D87" s="7" t="s">
        <v>38</v>
      </c>
      <c r="E87" s="8"/>
      <c r="F87" s="7" t="s">
        <v>39</v>
      </c>
      <c r="G87" s="25"/>
      <c r="H87" s="99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2">
      <c r="A88" s="6" t="s">
        <v>81</v>
      </c>
      <c r="B88" s="7" t="s">
        <v>82</v>
      </c>
      <c r="C88" s="8"/>
      <c r="D88" s="7" t="s">
        <v>38</v>
      </c>
      <c r="E88" s="8"/>
      <c r="F88" s="7" t="s">
        <v>39</v>
      </c>
      <c r="G88" s="25"/>
      <c r="H88" s="99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2">
      <c r="A89" s="6" t="s">
        <v>83</v>
      </c>
      <c r="B89" s="7" t="s">
        <v>84</v>
      </c>
      <c r="C89" s="8"/>
      <c r="D89" s="7" t="s">
        <v>38</v>
      </c>
      <c r="E89" s="8"/>
      <c r="F89" s="7" t="s">
        <v>39</v>
      </c>
      <c r="G89" s="25"/>
      <c r="H89" s="99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2">
      <c r="A90" s="6" t="s">
        <v>85</v>
      </c>
      <c r="B90" s="7" t="s">
        <v>59</v>
      </c>
      <c r="C90" s="8"/>
      <c r="D90" s="7" t="s">
        <v>38</v>
      </c>
      <c r="E90" s="8"/>
      <c r="F90" s="7" t="s">
        <v>39</v>
      </c>
      <c r="G90" s="25"/>
      <c r="H90" s="99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2">
      <c r="A91" s="6" t="s">
        <v>86</v>
      </c>
      <c r="B91" s="7" t="s">
        <v>59</v>
      </c>
      <c r="C91" s="8"/>
      <c r="D91" s="7" t="s">
        <v>38</v>
      </c>
      <c r="E91" s="8"/>
      <c r="F91" s="7" t="s">
        <v>39</v>
      </c>
      <c r="G91" s="25"/>
      <c r="H91" s="99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2">
      <c r="A92" s="6" t="s">
        <v>87</v>
      </c>
      <c r="B92" s="7" t="s">
        <v>59</v>
      </c>
      <c r="C92" s="8"/>
      <c r="D92" s="7" t="s">
        <v>38</v>
      </c>
      <c r="E92" s="8"/>
      <c r="F92" s="7" t="s">
        <v>39</v>
      </c>
      <c r="G92" s="25"/>
      <c r="H92" s="99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2">
      <c r="A93" s="6" t="s">
        <v>88</v>
      </c>
      <c r="B93" s="7" t="s">
        <v>59</v>
      </c>
      <c r="C93" s="8"/>
      <c r="D93" s="7" t="s">
        <v>38</v>
      </c>
      <c r="E93" s="8"/>
      <c r="F93" s="7" t="s">
        <v>39</v>
      </c>
      <c r="G93" s="25"/>
      <c r="H93" s="99"/>
      <c r="I93" s="10"/>
      <c r="J93" s="11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2">
      <c r="A94" s="6" t="s">
        <v>89</v>
      </c>
      <c r="B94" s="7" t="s">
        <v>59</v>
      </c>
      <c r="C94" s="8"/>
      <c r="D94" s="7" t="s">
        <v>38</v>
      </c>
      <c r="E94" s="8"/>
      <c r="F94" s="7" t="s">
        <v>39</v>
      </c>
      <c r="G94" s="25"/>
      <c r="H94" s="99"/>
      <c r="I94" s="10"/>
      <c r="J94" s="11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2">
      <c r="A95" s="6" t="s">
        <v>90</v>
      </c>
      <c r="B95" s="7" t="s">
        <v>59</v>
      </c>
      <c r="C95" s="8"/>
      <c r="D95" s="7" t="s">
        <v>38</v>
      </c>
      <c r="E95" s="8"/>
      <c r="F95" s="7" t="s">
        <v>39</v>
      </c>
      <c r="G95" s="25"/>
      <c r="H95" s="99"/>
      <c r="I95" s="10"/>
      <c r="J95" s="11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2">
      <c r="A96" s="6" t="s">
        <v>91</v>
      </c>
      <c r="B96" s="7"/>
      <c r="C96" s="8"/>
      <c r="D96" s="7"/>
      <c r="E96" s="8"/>
      <c r="F96" s="7"/>
      <c r="G96" s="9"/>
      <c r="H96" s="99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2">
      <c r="A97" s="6" t="s">
        <v>92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2">
      <c r="A98" s="6" t="s">
        <v>93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2">
      <c r="A99" s="6"/>
      <c r="B99" s="7"/>
      <c r="C99" s="8"/>
      <c r="D99" s="7"/>
      <c r="E99" s="8"/>
      <c r="F99" s="7"/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2">
      <c r="A100" s="20" t="s">
        <v>94</v>
      </c>
      <c r="B100" s="7"/>
      <c r="C100" s="8"/>
      <c r="D100" s="7"/>
      <c r="E100" s="8"/>
      <c r="F100" s="7"/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2">
      <c r="A101" s="6" t="s">
        <v>95</v>
      </c>
      <c r="B101" s="7"/>
      <c r="C101" s="8"/>
      <c r="D101" s="7"/>
      <c r="E101" s="8"/>
      <c r="F101" s="7"/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2">
      <c r="A102" s="6" t="s">
        <v>96</v>
      </c>
      <c r="B102" s="7" t="s">
        <v>97</v>
      </c>
      <c r="C102" s="8"/>
      <c r="D102" s="7" t="s">
        <v>98</v>
      </c>
      <c r="E102" s="8"/>
      <c r="F102" s="7" t="s">
        <v>99</v>
      </c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2">
      <c r="A103" s="6" t="s">
        <v>100</v>
      </c>
      <c r="B103" s="7" t="s">
        <v>97</v>
      </c>
      <c r="C103" s="8"/>
      <c r="D103" s="7" t="s">
        <v>98</v>
      </c>
      <c r="E103" s="8"/>
      <c r="F103" s="7" t="s">
        <v>99</v>
      </c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2">
      <c r="A104" s="6" t="s">
        <v>101</v>
      </c>
      <c r="B104" s="7" t="s">
        <v>97</v>
      </c>
      <c r="C104" s="8"/>
      <c r="D104" s="7" t="s">
        <v>98</v>
      </c>
      <c r="E104" s="8"/>
      <c r="F104" s="7" t="s">
        <v>99</v>
      </c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2">
      <c r="A105" s="6" t="s">
        <v>102</v>
      </c>
      <c r="B105" s="7" t="s">
        <v>97</v>
      </c>
      <c r="C105" s="8"/>
      <c r="D105" s="7" t="s">
        <v>98</v>
      </c>
      <c r="E105" s="8"/>
      <c r="F105" s="7" t="s">
        <v>99</v>
      </c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2">
      <c r="A106" s="6" t="s">
        <v>103</v>
      </c>
      <c r="B106" s="7" t="s">
        <v>97</v>
      </c>
      <c r="C106" s="8"/>
      <c r="D106" s="7" t="s">
        <v>98</v>
      </c>
      <c r="E106" s="8"/>
      <c r="F106" s="7" t="s">
        <v>99</v>
      </c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2">
      <c r="A107" s="6" t="s">
        <v>104</v>
      </c>
      <c r="B107" s="7" t="s">
        <v>97</v>
      </c>
      <c r="C107" s="8"/>
      <c r="D107" s="7" t="s">
        <v>98</v>
      </c>
      <c r="E107" s="8"/>
      <c r="F107" s="7" t="s">
        <v>99</v>
      </c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2">
      <c r="A108" s="6" t="s">
        <v>105</v>
      </c>
      <c r="B108" s="7" t="s">
        <v>97</v>
      </c>
      <c r="C108" s="8"/>
      <c r="D108" s="7" t="s">
        <v>98</v>
      </c>
      <c r="E108" s="8"/>
      <c r="F108" s="7" t="s">
        <v>99</v>
      </c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2">
      <c r="A109" s="6" t="s">
        <v>106</v>
      </c>
      <c r="B109" s="7" t="s">
        <v>97</v>
      </c>
      <c r="C109" s="8"/>
      <c r="D109" s="7" t="s">
        <v>98</v>
      </c>
      <c r="E109" s="8"/>
      <c r="F109" s="7" t="s">
        <v>99</v>
      </c>
      <c r="G109" s="9"/>
      <c r="H109" s="99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2">
      <c r="A110" s="6" t="s">
        <v>107</v>
      </c>
      <c r="B110" s="7" t="s">
        <v>97</v>
      </c>
      <c r="C110" s="8"/>
      <c r="D110" s="7" t="s">
        <v>98</v>
      </c>
      <c r="E110" s="8"/>
      <c r="F110" s="7" t="s">
        <v>99</v>
      </c>
      <c r="G110" s="9"/>
      <c r="H110" s="99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2">
      <c r="A111" s="6" t="s">
        <v>108</v>
      </c>
      <c r="B111" s="7"/>
      <c r="C111" s="8"/>
      <c r="D111" s="7"/>
      <c r="E111" s="8"/>
      <c r="F111" s="7"/>
      <c r="G111" s="9"/>
      <c r="H111" s="99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2">
      <c r="A112" s="6" t="s">
        <v>109</v>
      </c>
      <c r="B112" s="7"/>
      <c r="C112" s="8"/>
      <c r="D112" s="7"/>
      <c r="E112" s="8"/>
      <c r="F112" s="7"/>
      <c r="G112" s="9"/>
      <c r="H112" s="99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2">
      <c r="A113" s="6" t="s">
        <v>110</v>
      </c>
      <c r="B113" s="7"/>
      <c r="C113" s="8"/>
      <c r="D113" s="7"/>
      <c r="E113" s="8"/>
      <c r="F113" s="7"/>
      <c r="G113" s="9"/>
      <c r="H113" s="99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2">
      <c r="A114" s="6" t="s">
        <v>111</v>
      </c>
      <c r="B114" s="7"/>
      <c r="C114" s="8"/>
      <c r="D114" s="7"/>
      <c r="E114" s="8"/>
      <c r="F114" s="7"/>
      <c r="G114" s="9"/>
      <c r="H114" s="99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2">
      <c r="A115" s="6" t="s">
        <v>112</v>
      </c>
      <c r="B115" s="7" t="s">
        <v>97</v>
      </c>
      <c r="C115" s="8"/>
      <c r="D115" s="7" t="s">
        <v>98</v>
      </c>
      <c r="E115" s="8"/>
      <c r="F115" s="7" t="s">
        <v>99</v>
      </c>
      <c r="G115" s="9"/>
      <c r="H115" s="99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2">
      <c r="A116" s="6" t="s">
        <v>113</v>
      </c>
      <c r="B116" s="7" t="s">
        <v>97</v>
      </c>
      <c r="C116" s="8"/>
      <c r="D116" s="7" t="s">
        <v>98</v>
      </c>
      <c r="E116" s="8"/>
      <c r="F116" s="7" t="s">
        <v>99</v>
      </c>
      <c r="G116" s="9"/>
      <c r="H116" s="99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2">
      <c r="A117" s="6" t="s">
        <v>114</v>
      </c>
      <c r="B117" s="7" t="s">
        <v>97</v>
      </c>
      <c r="C117" s="8"/>
      <c r="D117" s="7" t="s">
        <v>98</v>
      </c>
      <c r="E117" s="8"/>
      <c r="F117" s="7" t="s">
        <v>99</v>
      </c>
      <c r="G117" s="9"/>
      <c r="H117" s="99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2">
      <c r="A118" s="6" t="s">
        <v>115</v>
      </c>
      <c r="B118" s="7"/>
      <c r="C118" s="8"/>
      <c r="D118" s="7"/>
      <c r="E118" s="8"/>
      <c r="F118" s="7"/>
      <c r="G118" s="9"/>
      <c r="H118" s="99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2">
      <c r="A119" s="6" t="s">
        <v>116</v>
      </c>
      <c r="B119" s="7"/>
      <c r="C119" s="8"/>
      <c r="D119" s="7"/>
      <c r="E119" s="8"/>
      <c r="F119" s="7"/>
      <c r="G119" s="9"/>
      <c r="H119" s="99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2">
      <c r="A120" s="6" t="s">
        <v>117</v>
      </c>
      <c r="B120" s="7"/>
      <c r="C120" s="8"/>
      <c r="D120" s="7"/>
      <c r="E120" s="8"/>
      <c r="F120" s="7"/>
      <c r="G120" s="9"/>
      <c r="H120" s="99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 x14ac:dyDescent="0.2">
      <c r="A121" s="6" t="s">
        <v>118</v>
      </c>
      <c r="B121" s="7" t="s">
        <v>59</v>
      </c>
      <c r="C121" s="8"/>
      <c r="D121" s="7"/>
      <c r="E121" s="8"/>
      <c r="F121" s="7"/>
      <c r="G121" s="9"/>
      <c r="H121" s="99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 x14ac:dyDescent="0.2">
      <c r="A122" s="6" t="s">
        <v>119</v>
      </c>
      <c r="B122" s="7"/>
      <c r="C122" s="8"/>
      <c r="D122" s="7"/>
      <c r="E122" s="8"/>
      <c r="F122" s="7"/>
      <c r="G122" s="9"/>
      <c r="H122" s="99"/>
      <c r="I122" s="10"/>
      <c r="J122" s="1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2">
      <c r="A123" s="6" t="s">
        <v>120</v>
      </c>
      <c r="B123" s="7"/>
      <c r="C123" s="8"/>
      <c r="D123" s="7"/>
      <c r="E123" s="8"/>
      <c r="F123" s="7"/>
      <c r="G123" s="9"/>
      <c r="H123" s="99"/>
      <c r="I123" s="10"/>
      <c r="J123" s="1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x14ac:dyDescent="0.2">
      <c r="A124" s="6" t="s">
        <v>121</v>
      </c>
      <c r="B124" s="7"/>
      <c r="C124" s="8"/>
      <c r="D124" s="7"/>
      <c r="E124" s="8"/>
      <c r="F124" s="7"/>
      <c r="G124" s="9"/>
      <c r="H124" s="99"/>
      <c r="I124" s="10"/>
      <c r="J124" s="1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 x14ac:dyDescent="0.2">
      <c r="A125" s="164" t="s">
        <v>122</v>
      </c>
      <c r="B125" s="165"/>
      <c r="C125" s="165"/>
      <c r="D125" s="165"/>
      <c r="E125" s="165"/>
      <c r="F125" s="165"/>
      <c r="G125" s="166"/>
      <c r="H125" s="137">
        <f>+SUM(H102:H124)</f>
        <v>0</v>
      </c>
      <c r="I125" s="41"/>
      <c r="J125" s="4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 x14ac:dyDescent="0.2">
      <c r="A126" s="37"/>
      <c r="B126" s="38"/>
      <c r="C126" s="39"/>
      <c r="D126" s="38"/>
      <c r="E126" s="39"/>
      <c r="F126" s="38"/>
      <c r="G126" s="40"/>
      <c r="H126" s="100"/>
      <c r="I126" s="41"/>
      <c r="J126" s="4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 x14ac:dyDescent="0.2">
      <c r="A127" s="54" t="s">
        <v>123</v>
      </c>
      <c r="B127" s="38" t="s">
        <v>59</v>
      </c>
      <c r="C127" s="39"/>
      <c r="D127" s="38"/>
      <c r="E127" s="39"/>
      <c r="F127" s="38"/>
      <c r="G127" s="56"/>
      <c r="H127" s="100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 x14ac:dyDescent="0.2">
      <c r="A128" s="54" t="s">
        <v>124</v>
      </c>
      <c r="B128" s="38" t="s">
        <v>59</v>
      </c>
      <c r="C128" s="39"/>
      <c r="D128" s="38"/>
      <c r="E128" s="39"/>
      <c r="F128" s="38"/>
      <c r="G128" s="56"/>
      <c r="H128" s="100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 x14ac:dyDescent="0.2">
      <c r="A129" s="54" t="s">
        <v>125</v>
      </c>
      <c r="B129" s="38" t="s">
        <v>59</v>
      </c>
      <c r="C129" s="39"/>
      <c r="D129" s="38"/>
      <c r="E129" s="39"/>
      <c r="F129" s="38"/>
      <c r="G129" s="56"/>
      <c r="H129" s="100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 x14ac:dyDescent="0.2">
      <c r="A130" s="54" t="s">
        <v>126</v>
      </c>
      <c r="B130" s="38" t="s">
        <v>59</v>
      </c>
      <c r="C130" s="39"/>
      <c r="D130" s="38"/>
      <c r="E130" s="39"/>
      <c r="F130" s="38"/>
      <c r="G130" s="56"/>
      <c r="H130" s="100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 x14ac:dyDescent="0.2">
      <c r="A131" s="54" t="s">
        <v>127</v>
      </c>
      <c r="B131" s="38" t="s">
        <v>97</v>
      </c>
      <c r="C131" s="39"/>
      <c r="D131" s="38" t="s">
        <v>38</v>
      </c>
      <c r="E131" s="39"/>
      <c r="F131" s="38" t="s">
        <v>39</v>
      </c>
      <c r="G131" s="56"/>
      <c r="H131" s="100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 x14ac:dyDescent="0.2">
      <c r="A132" s="54" t="s">
        <v>128</v>
      </c>
      <c r="B132" s="38" t="s">
        <v>59</v>
      </c>
      <c r="C132" s="39"/>
      <c r="D132" s="38"/>
      <c r="E132" s="39"/>
      <c r="F132" s="38"/>
      <c r="G132" s="56"/>
      <c r="H132" s="100"/>
      <c r="I132" s="41"/>
      <c r="J132" s="42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 x14ac:dyDescent="0.2">
      <c r="A133" s="54" t="s">
        <v>129</v>
      </c>
      <c r="B133" s="38" t="s">
        <v>59</v>
      </c>
      <c r="C133" s="39"/>
      <c r="D133" s="38"/>
      <c r="E133" s="39"/>
      <c r="F133" s="38"/>
      <c r="G133" s="56"/>
      <c r="H133" s="100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ht="16.5" customHeight="1" x14ac:dyDescent="0.2">
      <c r="A134" s="54" t="s">
        <v>130</v>
      </c>
      <c r="B134" s="38" t="s">
        <v>59</v>
      </c>
      <c r="C134" s="39"/>
      <c r="D134" s="38"/>
      <c r="E134" s="39"/>
      <c r="F134" s="38"/>
      <c r="G134" s="56"/>
      <c r="H134" s="100"/>
      <c r="I134" s="41"/>
      <c r="J134" s="42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16.5" customHeight="1" x14ac:dyDescent="0.2">
      <c r="A135" s="54" t="s">
        <v>131</v>
      </c>
      <c r="B135" s="38" t="s">
        <v>59</v>
      </c>
      <c r="C135" s="39"/>
      <c r="D135" s="38"/>
      <c r="E135" s="39"/>
      <c r="F135" s="38"/>
      <c r="G135" s="40"/>
      <c r="H135" s="100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 x14ac:dyDescent="0.2">
      <c r="A136" s="54" t="s">
        <v>132</v>
      </c>
      <c r="B136" s="38" t="s">
        <v>13</v>
      </c>
      <c r="C136" s="39"/>
      <c r="D136" s="38" t="s">
        <v>38</v>
      </c>
      <c r="E136" s="39"/>
      <c r="F136" s="38" t="s">
        <v>39</v>
      </c>
      <c r="G136" s="56"/>
      <c r="H136" s="100"/>
      <c r="I136" s="41"/>
      <c r="J136" s="42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x14ac:dyDescent="0.2">
      <c r="A137" s="94" t="s">
        <v>133</v>
      </c>
      <c r="B137" s="38"/>
      <c r="C137" s="39"/>
      <c r="D137" s="38"/>
      <c r="E137" s="39"/>
      <c r="F137" s="38"/>
      <c r="G137" s="40"/>
      <c r="H137" s="100"/>
      <c r="I137" s="41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ht="31.15" customHeight="1" x14ac:dyDescent="0.2">
      <c r="A138" s="54" t="s">
        <v>134</v>
      </c>
      <c r="B138" s="38"/>
      <c r="C138" s="39"/>
      <c r="D138" s="38"/>
      <c r="E138" s="39"/>
      <c r="F138" s="38"/>
      <c r="G138" s="40"/>
      <c r="H138" s="100"/>
      <c r="I138" s="41"/>
      <c r="J138" s="4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</row>
    <row r="139" spans="1:253" ht="16.5" customHeight="1" x14ac:dyDescent="0.2">
      <c r="A139" s="54" t="s">
        <v>135</v>
      </c>
      <c r="B139" s="38"/>
      <c r="C139" s="39"/>
      <c r="D139" s="38"/>
      <c r="E139" s="39"/>
      <c r="F139" s="38"/>
      <c r="G139" s="40"/>
      <c r="H139" s="100"/>
      <c r="I139" s="41"/>
      <c r="J139" s="4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ht="16.5" customHeight="1" thickBot="1" x14ac:dyDescent="0.25">
      <c r="A140" s="37"/>
      <c r="B140" s="38"/>
      <c r="C140" s="39"/>
      <c r="D140" s="38"/>
      <c r="E140" s="39"/>
      <c r="F140" s="38"/>
      <c r="G140" s="40"/>
      <c r="H140" s="101"/>
      <c r="I140" s="45"/>
      <c r="J140" s="4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</row>
    <row r="141" spans="1:253" s="36" customFormat="1" ht="19.5" customHeight="1" thickBot="1" x14ac:dyDescent="0.25">
      <c r="A141" s="37"/>
      <c r="B141" s="149" t="s">
        <v>136</v>
      </c>
      <c r="C141" s="150"/>
      <c r="D141" s="150"/>
      <c r="E141" s="150"/>
      <c r="F141" s="150"/>
      <c r="G141" s="151"/>
      <c r="H141" s="138">
        <f>SUM(H67:H140)-H125</f>
        <v>0</v>
      </c>
      <c r="I141" s="134" t="e">
        <f>H141/$H$220</f>
        <v>#DIV/0!</v>
      </c>
      <c r="J141" s="46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</row>
    <row r="142" spans="1:253" ht="16.5" customHeight="1" thickBot="1" x14ac:dyDescent="0.25">
      <c r="A142" s="47"/>
      <c r="B142" s="48"/>
      <c r="C142" s="49"/>
      <c r="D142" s="48"/>
      <c r="E142" s="50"/>
      <c r="F142" s="48"/>
      <c r="G142" s="51"/>
      <c r="H142" s="131"/>
      <c r="I142" s="52"/>
      <c r="J142" s="5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s="36" customFormat="1" ht="19.5" customHeight="1" thickBot="1" x14ac:dyDescent="0.25">
      <c r="A143" s="121" t="s">
        <v>137</v>
      </c>
      <c r="B143" s="122"/>
      <c r="C143" s="123"/>
      <c r="D143" s="122"/>
      <c r="E143" s="123"/>
      <c r="F143" s="122"/>
      <c r="G143" s="123"/>
      <c r="H143" s="123"/>
      <c r="I143" s="123"/>
      <c r="J143" s="124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</row>
    <row r="144" spans="1:253" x14ac:dyDescent="0.2">
      <c r="A144" s="95" t="s">
        <v>138</v>
      </c>
      <c r="B144" s="1"/>
      <c r="C144" s="2"/>
      <c r="D144" s="1"/>
      <c r="E144" s="2"/>
      <c r="F144" s="1"/>
      <c r="G144" s="3"/>
      <c r="H144" s="98"/>
      <c r="I144" s="4"/>
      <c r="J144" s="5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x14ac:dyDescent="0.2">
      <c r="A145" s="96" t="s">
        <v>139</v>
      </c>
      <c r="B145" s="7"/>
      <c r="C145" s="8"/>
      <c r="D145" s="7"/>
      <c r="E145" s="8"/>
      <c r="F145" s="7"/>
      <c r="G145" s="9"/>
      <c r="H145" s="99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x14ac:dyDescent="0.2">
      <c r="A146" s="96" t="s">
        <v>140</v>
      </c>
      <c r="B146" s="7"/>
      <c r="C146" s="8"/>
      <c r="D146" s="7"/>
      <c r="E146" s="8"/>
      <c r="F146" s="7"/>
      <c r="G146" s="9"/>
      <c r="H146" s="99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x14ac:dyDescent="0.2">
      <c r="A147" s="96" t="s">
        <v>141</v>
      </c>
      <c r="B147" s="7"/>
      <c r="C147" s="8"/>
      <c r="D147" s="7"/>
      <c r="E147" s="8"/>
      <c r="F147" s="7"/>
      <c r="G147" s="9"/>
      <c r="H147" s="99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x14ac:dyDescent="0.2">
      <c r="A148" s="96" t="s">
        <v>142</v>
      </c>
      <c r="B148" s="7"/>
      <c r="C148" s="8"/>
      <c r="D148" s="7"/>
      <c r="E148" s="8"/>
      <c r="F148" s="7"/>
      <c r="G148" s="9"/>
      <c r="H148" s="99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25.5" x14ac:dyDescent="0.2">
      <c r="A149" s="96" t="s">
        <v>143</v>
      </c>
      <c r="B149" s="7"/>
      <c r="C149" s="8"/>
      <c r="D149" s="7"/>
      <c r="E149" s="8"/>
      <c r="F149" s="7"/>
      <c r="G149" s="9"/>
      <c r="H149" s="99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x14ac:dyDescent="0.2">
      <c r="A150" s="96" t="s">
        <v>144</v>
      </c>
      <c r="B150" s="7"/>
      <c r="C150" s="8"/>
      <c r="D150" s="7"/>
      <c r="E150" s="8"/>
      <c r="F150" s="7"/>
      <c r="G150" s="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2">
      <c r="A151" s="96" t="s">
        <v>145</v>
      </c>
      <c r="B151" s="7"/>
      <c r="C151" s="8"/>
      <c r="D151" s="7"/>
      <c r="E151" s="8"/>
      <c r="F151" s="7"/>
      <c r="G151" s="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ht="38.25" x14ac:dyDescent="0.2">
      <c r="A152" s="96" t="s">
        <v>146</v>
      </c>
      <c r="B152" s="27"/>
      <c r="C152" s="28"/>
      <c r="D152" s="27"/>
      <c r="E152" s="8"/>
      <c r="F152" s="7"/>
      <c r="G152" s="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x14ac:dyDescent="0.2">
      <c r="A153" s="96" t="s">
        <v>147</v>
      </c>
      <c r="B153" s="7"/>
      <c r="C153" s="8"/>
      <c r="D153" s="7"/>
      <c r="E153" s="8"/>
      <c r="F153" s="7"/>
      <c r="G153" s="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2">
      <c r="A154" s="96" t="s">
        <v>148</v>
      </c>
      <c r="B154" s="27"/>
      <c r="C154" s="28"/>
      <c r="D154" s="27"/>
      <c r="E154" s="8"/>
      <c r="F154" s="7"/>
      <c r="G154" s="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x14ac:dyDescent="0.2">
      <c r="A155" s="26" t="s">
        <v>149</v>
      </c>
      <c r="B155" s="7"/>
      <c r="C155" s="8"/>
      <c r="D155" s="7"/>
      <c r="E155" s="8"/>
      <c r="F155" s="7"/>
      <c r="G155" s="1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x14ac:dyDescent="0.2">
      <c r="A156" s="26" t="s">
        <v>150</v>
      </c>
      <c r="B156" s="7"/>
      <c r="C156" s="8"/>
      <c r="D156" s="7"/>
      <c r="E156" s="8"/>
      <c r="F156" s="7"/>
      <c r="G156" s="1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x14ac:dyDescent="0.2">
      <c r="A157" s="26" t="s">
        <v>151</v>
      </c>
      <c r="B157" s="7"/>
      <c r="C157" s="8"/>
      <c r="D157" s="7"/>
      <c r="E157" s="8"/>
      <c r="F157" s="7"/>
      <c r="G157" s="1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x14ac:dyDescent="0.2">
      <c r="A158" s="26" t="s">
        <v>152</v>
      </c>
      <c r="B158" s="7"/>
      <c r="C158" s="8"/>
      <c r="D158" s="7"/>
      <c r="E158" s="8"/>
      <c r="F158" s="7"/>
      <c r="G158" s="19"/>
      <c r="H158" s="99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ht="25.5" x14ac:dyDescent="0.2">
      <c r="A159" s="96" t="s">
        <v>153</v>
      </c>
      <c r="B159" s="7"/>
      <c r="C159" s="8"/>
      <c r="D159" s="7"/>
      <c r="E159" s="8"/>
      <c r="F159" s="7"/>
      <c r="G159" s="9"/>
      <c r="H159" s="99"/>
      <c r="I159" s="10"/>
      <c r="J159" s="11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x14ac:dyDescent="0.2">
      <c r="A160" s="96" t="s">
        <v>154</v>
      </c>
      <c r="B160" s="7"/>
      <c r="C160" s="8"/>
      <c r="D160" s="7"/>
      <c r="E160" s="8"/>
      <c r="F160" s="7"/>
      <c r="G160" s="9"/>
      <c r="H160" s="99"/>
      <c r="I160" s="10"/>
      <c r="J160" s="11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x14ac:dyDescent="0.2">
      <c r="A161" s="96" t="s">
        <v>155</v>
      </c>
      <c r="B161" s="7"/>
      <c r="C161" s="8"/>
      <c r="D161" s="7"/>
      <c r="E161" s="8"/>
      <c r="F161" s="7"/>
      <c r="G161" s="9"/>
      <c r="H161" s="99"/>
      <c r="I161" s="10"/>
      <c r="J161" s="11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x14ac:dyDescent="0.2">
      <c r="A162" s="96" t="s">
        <v>156</v>
      </c>
      <c r="B162" s="7"/>
      <c r="C162" s="8"/>
      <c r="D162" s="7"/>
      <c r="E162" s="8"/>
      <c r="F162" s="7"/>
      <c r="G162" s="9"/>
      <c r="H162" s="99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ht="31.9" customHeight="1" x14ac:dyDescent="0.2">
      <c r="A163" s="96" t="s">
        <v>157</v>
      </c>
      <c r="B163" s="7"/>
      <c r="C163" s="8"/>
      <c r="D163" s="7"/>
      <c r="E163" s="8"/>
      <c r="F163" s="7"/>
      <c r="G163" s="9"/>
      <c r="H163" s="99"/>
      <c r="I163" s="10"/>
      <c r="J163" s="1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ht="25.5" x14ac:dyDescent="0.2">
      <c r="A164" s="96" t="s">
        <v>158</v>
      </c>
      <c r="B164" s="7" t="s">
        <v>97</v>
      </c>
      <c r="C164" s="8"/>
      <c r="D164" s="7" t="s">
        <v>38</v>
      </c>
      <c r="E164" s="8"/>
      <c r="F164" s="7" t="s">
        <v>39</v>
      </c>
      <c r="G164" s="25"/>
      <c r="H164" s="99"/>
      <c r="I164" s="10"/>
      <c r="J164" s="1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ht="38.25" x14ac:dyDescent="0.2">
      <c r="A165" s="96" t="s">
        <v>159</v>
      </c>
      <c r="B165" s="7"/>
      <c r="C165" s="8"/>
      <c r="D165" s="7"/>
      <c r="E165" s="8"/>
      <c r="F165" s="7"/>
      <c r="G165" s="9"/>
      <c r="H165" s="99"/>
      <c r="I165" s="10"/>
      <c r="J165" s="1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x14ac:dyDescent="0.2">
      <c r="A166" s="26" t="s">
        <v>160</v>
      </c>
      <c r="B166" s="7" t="s">
        <v>20</v>
      </c>
      <c r="C166" s="8"/>
      <c r="D166" s="7" t="s">
        <v>161</v>
      </c>
      <c r="E166" s="8"/>
      <c r="F166" s="7" t="s">
        <v>162</v>
      </c>
      <c r="G166" s="19"/>
      <c r="H166" s="99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x14ac:dyDescent="0.2">
      <c r="A167" s="26" t="s">
        <v>163</v>
      </c>
      <c r="B167" s="7" t="s">
        <v>20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99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x14ac:dyDescent="0.2">
      <c r="A168" s="26" t="s">
        <v>164</v>
      </c>
      <c r="B168" s="7" t="s">
        <v>20</v>
      </c>
      <c r="C168" s="8"/>
      <c r="D168" s="7" t="str">
        <f>+D167</f>
        <v>x ore-tot</v>
      </c>
      <c r="E168" s="8"/>
      <c r="F168" s="7" t="str">
        <f>+F167</f>
        <v>x€/ora</v>
      </c>
      <c r="G168" s="19"/>
      <c r="H168" s="99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x14ac:dyDescent="0.2">
      <c r="A169" s="26" t="s">
        <v>165</v>
      </c>
      <c r="B169" s="7" t="s">
        <v>20</v>
      </c>
      <c r="C169" s="8"/>
      <c r="D169" s="7" t="str">
        <f>+D168</f>
        <v>x ore-tot</v>
      </c>
      <c r="E169" s="8"/>
      <c r="F169" s="7" t="str">
        <f>+F168</f>
        <v>x€/ora</v>
      </c>
      <c r="G169" s="19"/>
      <c r="H169" s="99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x14ac:dyDescent="0.2">
      <c r="A170" s="26" t="s">
        <v>166</v>
      </c>
      <c r="B170" s="7" t="s">
        <v>20</v>
      </c>
      <c r="C170" s="8"/>
      <c r="D170" s="7" t="str">
        <f>+D169</f>
        <v>x ore-tot</v>
      </c>
      <c r="E170" s="8"/>
      <c r="F170" s="7" t="str">
        <f>+F169</f>
        <v>x€/ora</v>
      </c>
      <c r="G170" s="19"/>
      <c r="H170" s="99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38.25" x14ac:dyDescent="0.2">
      <c r="A171" s="97" t="s">
        <v>167</v>
      </c>
      <c r="B171" s="7"/>
      <c r="C171" s="8"/>
      <c r="D171" s="7"/>
      <c r="E171" s="8"/>
      <c r="F171" s="7"/>
      <c r="G171" s="19"/>
      <c r="H171" s="99"/>
      <c r="I171" s="10"/>
      <c r="J171" s="11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ht="38.25" x14ac:dyDescent="0.2">
      <c r="A172" s="97" t="s">
        <v>168</v>
      </c>
      <c r="B172" s="7"/>
      <c r="C172" s="8"/>
      <c r="D172" s="7"/>
      <c r="E172" s="8"/>
      <c r="F172" s="7"/>
      <c r="G172" s="19"/>
      <c r="H172" s="99"/>
      <c r="I172" s="10"/>
      <c r="J172" s="11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25.5" x14ac:dyDescent="0.2">
      <c r="A173" s="96" t="s">
        <v>169</v>
      </c>
      <c r="B173" s="7"/>
      <c r="C173" s="8"/>
      <c r="D173" s="7"/>
      <c r="E173" s="8"/>
      <c r="F173" s="7"/>
      <c r="G173" s="19"/>
      <c r="H173" s="99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ht="25.5" x14ac:dyDescent="0.2">
      <c r="A174" s="96" t="s">
        <v>170</v>
      </c>
      <c r="B174" s="7" t="s">
        <v>20</v>
      </c>
      <c r="C174" s="8"/>
      <c r="D174" s="7" t="str">
        <f>+D170</f>
        <v>x ore-tot</v>
      </c>
      <c r="E174" s="8"/>
      <c r="F174" s="7" t="str">
        <f>+F170</f>
        <v>x€/ora</v>
      </c>
      <c r="G174" s="19"/>
      <c r="H174" s="99"/>
      <c r="I174" s="10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x14ac:dyDescent="0.2">
      <c r="A175" s="96" t="s">
        <v>171</v>
      </c>
      <c r="B175" s="7"/>
      <c r="C175" s="8"/>
      <c r="D175" s="7"/>
      <c r="E175" s="8"/>
      <c r="F175" s="7"/>
      <c r="G175" s="19"/>
      <c r="H175" s="99"/>
      <c r="I175" s="10"/>
      <c r="J175" s="1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ht="38.25" x14ac:dyDescent="0.2">
      <c r="A176" s="97" t="s">
        <v>172</v>
      </c>
      <c r="B176" s="7"/>
      <c r="C176" s="8"/>
      <c r="D176" s="7"/>
      <c r="E176" s="8"/>
      <c r="F176" s="7"/>
      <c r="G176" s="19"/>
      <c r="H176" s="99"/>
      <c r="I176" s="10"/>
      <c r="J176" s="11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  <c r="HM176" s="33"/>
      <c r="HN176" s="33"/>
      <c r="HO176" s="33"/>
      <c r="HP176" s="33"/>
      <c r="HQ176" s="33"/>
      <c r="HR176" s="33"/>
      <c r="HS176" s="33"/>
      <c r="HT176" s="33"/>
      <c r="HU176" s="33"/>
      <c r="HV176" s="33"/>
      <c r="HW176" s="33"/>
      <c r="HX176" s="33"/>
      <c r="HY176" s="33"/>
      <c r="HZ176" s="33"/>
      <c r="IA176" s="33"/>
      <c r="IB176" s="33"/>
      <c r="IC176" s="33"/>
      <c r="ID176" s="33"/>
      <c r="IE176" s="33"/>
      <c r="IF176" s="33"/>
      <c r="IG176" s="33"/>
      <c r="IH176" s="33"/>
      <c r="II176" s="33"/>
      <c r="IJ176" s="33"/>
      <c r="IK176" s="33"/>
      <c r="IL176" s="33"/>
      <c r="IM176" s="33"/>
      <c r="IN176" s="33"/>
      <c r="IO176" s="33"/>
      <c r="IP176" s="33"/>
      <c r="IQ176" s="33"/>
      <c r="IR176" s="33"/>
      <c r="IS176" s="33"/>
    </row>
    <row r="177" spans="1:253" x14ac:dyDescent="0.2">
      <c r="A177" s="96" t="s">
        <v>173</v>
      </c>
      <c r="B177" s="29"/>
      <c r="C177" s="29"/>
      <c r="D177" s="29"/>
      <c r="E177" s="29"/>
      <c r="F177" s="7"/>
      <c r="G177" s="9"/>
      <c r="H177" s="99"/>
      <c r="I177" s="14"/>
      <c r="J177" s="1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16.5" customHeight="1" x14ac:dyDescent="0.2">
      <c r="A178" s="20" t="s">
        <v>174</v>
      </c>
      <c r="B178" s="7"/>
      <c r="C178" s="8"/>
      <c r="D178" s="7"/>
      <c r="E178" s="8"/>
      <c r="F178" s="7"/>
      <c r="G178" s="9"/>
      <c r="H178" s="102"/>
      <c r="I178" s="14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s="59" customFormat="1" ht="25.5" x14ac:dyDescent="0.2">
      <c r="A179" s="93" t="s">
        <v>175</v>
      </c>
      <c r="B179" s="27"/>
      <c r="C179" s="28"/>
      <c r="D179" s="27"/>
      <c r="E179" s="28"/>
      <c r="F179" s="27"/>
      <c r="G179" s="30"/>
      <c r="H179" s="102"/>
      <c r="I179" s="31"/>
      <c r="J179" s="32"/>
      <c r="K179" s="57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  <c r="HG179" s="58"/>
      <c r="HH179" s="58"/>
      <c r="HI179" s="58"/>
      <c r="HJ179" s="58"/>
      <c r="HK179" s="58"/>
      <c r="HL179" s="58"/>
      <c r="HM179" s="58"/>
      <c r="HN179" s="58"/>
      <c r="HO179" s="58"/>
      <c r="HP179" s="58"/>
      <c r="HQ179" s="58"/>
      <c r="HR179" s="58"/>
      <c r="HS179" s="58"/>
      <c r="HT179" s="58"/>
      <c r="HU179" s="58"/>
      <c r="HV179" s="58"/>
      <c r="HW179" s="58"/>
      <c r="HX179" s="58"/>
      <c r="HY179" s="58"/>
      <c r="HZ179" s="58"/>
      <c r="IA179" s="58"/>
      <c r="IB179" s="58"/>
      <c r="IC179" s="58"/>
      <c r="ID179" s="58"/>
      <c r="IE179" s="58"/>
      <c r="IF179" s="58"/>
      <c r="IG179" s="58"/>
      <c r="IH179" s="58"/>
      <c r="II179" s="58"/>
      <c r="IJ179" s="58"/>
      <c r="IK179" s="58"/>
      <c r="IL179" s="58"/>
      <c r="IM179" s="58"/>
      <c r="IN179" s="58"/>
      <c r="IO179" s="58"/>
      <c r="IP179" s="58"/>
      <c r="IQ179" s="58"/>
      <c r="IR179" s="58"/>
      <c r="IS179" s="58"/>
    </row>
    <row r="180" spans="1:253" ht="25.5" x14ac:dyDescent="0.2">
      <c r="A180" s="93" t="s">
        <v>176</v>
      </c>
      <c r="B180" s="7"/>
      <c r="C180" s="8"/>
      <c r="D180" s="7"/>
      <c r="E180" s="8"/>
      <c r="F180" s="7"/>
      <c r="G180" s="9"/>
      <c r="H180" s="103"/>
      <c r="I180" s="31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ht="51" x14ac:dyDescent="0.2">
      <c r="A181" s="93" t="s">
        <v>177</v>
      </c>
      <c r="B181" s="7"/>
      <c r="C181" s="8"/>
      <c r="D181" s="7"/>
      <c r="E181" s="8"/>
      <c r="F181" s="7"/>
      <c r="G181" s="9"/>
      <c r="H181" s="103"/>
      <c r="I181" s="31"/>
      <c r="J181" s="13"/>
      <c r="K181" s="35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</row>
    <row r="182" spans="1:253" ht="22.15" customHeight="1" x14ac:dyDescent="0.2">
      <c r="A182" s="93" t="s">
        <v>178</v>
      </c>
      <c r="B182" s="7"/>
      <c r="C182" s="8"/>
      <c r="D182" s="7"/>
      <c r="E182" s="8"/>
      <c r="F182" s="7"/>
      <c r="G182" s="9"/>
      <c r="H182" s="103"/>
      <c r="I182" s="31"/>
      <c r="J182" s="13"/>
      <c r="K182" s="35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ht="25.9" customHeight="1" thickBot="1" x14ac:dyDescent="0.25">
      <c r="A183" s="93" t="s">
        <v>179</v>
      </c>
      <c r="B183" s="7"/>
      <c r="C183" s="8"/>
      <c r="D183" s="7"/>
      <c r="E183" s="8"/>
      <c r="F183" s="7"/>
      <c r="G183" s="9"/>
      <c r="H183" s="103"/>
      <c r="I183" s="109"/>
      <c r="J183" s="13"/>
      <c r="K183" s="35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</row>
    <row r="184" spans="1:253" s="36" customFormat="1" ht="19.5" customHeight="1" thickBot="1" x14ac:dyDescent="0.25">
      <c r="A184" s="37"/>
      <c r="B184" s="149" t="s">
        <v>180</v>
      </c>
      <c r="C184" s="150"/>
      <c r="D184" s="150"/>
      <c r="E184" s="150"/>
      <c r="F184" s="150"/>
      <c r="G184" s="150"/>
      <c r="H184" s="133">
        <f>SUM(H144:H183)</f>
        <v>0</v>
      </c>
      <c r="I184" s="134" t="e">
        <f>H184/$H$220</f>
        <v>#DIV/0!</v>
      </c>
      <c r="J184" s="46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  <c r="HH184" s="35"/>
      <c r="HI184" s="35"/>
      <c r="HJ184" s="35"/>
      <c r="HK184" s="35"/>
      <c r="HL184" s="35"/>
      <c r="HM184" s="35"/>
      <c r="HN184" s="35"/>
      <c r="HO184" s="35"/>
      <c r="HP184" s="35"/>
      <c r="HQ184" s="35"/>
      <c r="HR184" s="35"/>
      <c r="HS184" s="35"/>
      <c r="HT184" s="35"/>
      <c r="HU184" s="35"/>
      <c r="HV184" s="35"/>
      <c r="HW184" s="35"/>
      <c r="HX184" s="35"/>
      <c r="HY184" s="35"/>
      <c r="HZ184" s="35"/>
      <c r="IA184" s="35"/>
      <c r="IB184" s="35"/>
      <c r="IC184" s="35"/>
      <c r="ID184" s="35"/>
      <c r="IE184" s="35"/>
      <c r="IF184" s="35"/>
      <c r="IG184" s="35"/>
      <c r="IH184" s="35"/>
      <c r="II184" s="35"/>
      <c r="IJ184" s="35"/>
      <c r="IK184" s="35"/>
      <c r="IL184" s="35"/>
      <c r="IM184" s="35"/>
      <c r="IN184" s="35"/>
      <c r="IO184" s="35"/>
      <c r="IP184" s="35"/>
      <c r="IQ184" s="35"/>
      <c r="IR184" s="35"/>
      <c r="IS184" s="35"/>
    </row>
    <row r="185" spans="1:253" ht="16.5" customHeight="1" thickBot="1" x14ac:dyDescent="0.25">
      <c r="A185" s="47"/>
      <c r="B185" s="48"/>
      <c r="C185" s="49"/>
      <c r="D185" s="48"/>
      <c r="E185" s="50"/>
      <c r="F185" s="48"/>
      <c r="G185" s="51"/>
      <c r="H185" s="131"/>
      <c r="I185" s="110"/>
      <c r="J185" s="5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s="36" customFormat="1" ht="19.5" customHeight="1" thickBot="1" x14ac:dyDescent="0.25">
      <c r="A186" s="121" t="s">
        <v>181</v>
      </c>
      <c r="B186" s="122"/>
      <c r="C186" s="123"/>
      <c r="D186" s="122"/>
      <c r="E186" s="123"/>
      <c r="F186" s="122"/>
      <c r="G186" s="123"/>
      <c r="H186" s="123"/>
      <c r="I186" s="122"/>
      <c r="J186" s="124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  <c r="ER186" s="35"/>
      <c r="ES186" s="35"/>
      <c r="ET186" s="35"/>
      <c r="EU186" s="35"/>
      <c r="EV186" s="35"/>
      <c r="EW186" s="35"/>
      <c r="EX186" s="35"/>
      <c r="EY186" s="35"/>
      <c r="EZ186" s="35"/>
      <c r="FA186" s="35"/>
      <c r="FB186" s="35"/>
      <c r="FC186" s="35"/>
      <c r="FD186" s="35"/>
      <c r="FE186" s="35"/>
      <c r="FF186" s="35"/>
      <c r="FG186" s="35"/>
      <c r="FH186" s="35"/>
      <c r="FI186" s="35"/>
      <c r="FJ186" s="35"/>
      <c r="FK186" s="35"/>
      <c r="FL186" s="35"/>
      <c r="FM186" s="35"/>
      <c r="FN186" s="35"/>
      <c r="FO186" s="35"/>
      <c r="FP186" s="35"/>
      <c r="FQ186" s="35"/>
      <c r="FR186" s="35"/>
      <c r="FS186" s="35"/>
      <c r="FT186" s="35"/>
      <c r="FU186" s="35"/>
      <c r="FV186" s="35"/>
      <c r="FW186" s="35"/>
      <c r="FX186" s="35"/>
      <c r="FY186" s="35"/>
      <c r="FZ186" s="35"/>
      <c r="GA186" s="35"/>
      <c r="GB186" s="35"/>
      <c r="GC186" s="35"/>
      <c r="GD186" s="35"/>
      <c r="GE186" s="35"/>
      <c r="GF186" s="35"/>
      <c r="GG186" s="35"/>
      <c r="GH186" s="35"/>
      <c r="GI186" s="35"/>
      <c r="GJ186" s="35"/>
      <c r="GK186" s="35"/>
      <c r="GL186" s="35"/>
      <c r="GM186" s="35"/>
      <c r="GN186" s="35"/>
      <c r="GO186" s="35"/>
      <c r="GP186" s="35"/>
      <c r="GQ186" s="35"/>
      <c r="GR186" s="35"/>
      <c r="GS186" s="35"/>
      <c r="GT186" s="35"/>
      <c r="GU186" s="35"/>
      <c r="GV186" s="35"/>
      <c r="GW186" s="35"/>
      <c r="GX186" s="35"/>
      <c r="GY186" s="35"/>
      <c r="GZ186" s="35"/>
      <c r="HA186" s="35"/>
      <c r="HB186" s="35"/>
      <c r="HC186" s="35"/>
      <c r="HD186" s="35"/>
      <c r="HE186" s="35"/>
      <c r="HF186" s="35"/>
      <c r="HG186" s="35"/>
      <c r="HH186" s="35"/>
      <c r="HI186" s="35"/>
      <c r="HJ186" s="35"/>
      <c r="HK186" s="35"/>
      <c r="HL186" s="35"/>
      <c r="HM186" s="35"/>
      <c r="HN186" s="35"/>
      <c r="HO186" s="35"/>
      <c r="HP186" s="35"/>
      <c r="HQ186" s="35"/>
      <c r="HR186" s="35"/>
      <c r="HS186" s="35"/>
      <c r="HT186" s="35"/>
      <c r="HU186" s="35"/>
      <c r="HV186" s="35"/>
      <c r="HW186" s="35"/>
      <c r="HX186" s="35"/>
      <c r="HY186" s="35"/>
      <c r="HZ186" s="35"/>
      <c r="IA186" s="35"/>
      <c r="IB186" s="35"/>
      <c r="IC186" s="35"/>
      <c r="ID186" s="35"/>
      <c r="IE186" s="35"/>
      <c r="IF186" s="35"/>
      <c r="IG186" s="35"/>
      <c r="IH186" s="35"/>
      <c r="II186" s="35"/>
      <c r="IJ186" s="35"/>
      <c r="IK186" s="35"/>
      <c r="IL186" s="35"/>
      <c r="IM186" s="35"/>
      <c r="IN186" s="35"/>
      <c r="IO186" s="35"/>
      <c r="IP186" s="35"/>
      <c r="IQ186" s="35"/>
      <c r="IR186" s="35"/>
      <c r="IS186" s="35"/>
    </row>
    <row r="187" spans="1:253" ht="16.5" customHeight="1" x14ac:dyDescent="0.2">
      <c r="A187" s="17" t="s">
        <v>182</v>
      </c>
      <c r="B187" s="1"/>
      <c r="C187" s="2"/>
      <c r="D187" s="1"/>
      <c r="E187" s="2"/>
      <c r="F187" s="1"/>
      <c r="G187" s="3"/>
      <c r="H187" s="98"/>
      <c r="I187" s="111"/>
      <c r="J187" s="5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x14ac:dyDescent="0.2">
      <c r="A188" s="20" t="s">
        <v>183</v>
      </c>
      <c r="B188" s="7"/>
      <c r="C188" s="8"/>
      <c r="D188" s="7"/>
      <c r="E188" s="8"/>
      <c r="F188" s="7"/>
      <c r="G188" s="9"/>
      <c r="H188" s="99"/>
      <c r="I188" s="112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ht="16.5" customHeight="1" x14ac:dyDescent="0.2">
      <c r="A189" s="20" t="s">
        <v>184</v>
      </c>
      <c r="B189" s="7"/>
      <c r="C189" s="8"/>
      <c r="D189" s="7"/>
      <c r="E189" s="8"/>
      <c r="F189" s="7"/>
      <c r="G189" s="9"/>
      <c r="H189" s="99"/>
      <c r="I189" s="112"/>
      <c r="J189" s="11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</row>
    <row r="190" spans="1:253" ht="16.5" customHeight="1" x14ac:dyDescent="0.2">
      <c r="A190" s="20" t="s">
        <v>185</v>
      </c>
      <c r="B190" s="7"/>
      <c r="C190" s="8"/>
      <c r="D190" s="7"/>
      <c r="E190" s="8"/>
      <c r="F190" s="7"/>
      <c r="G190" s="9"/>
      <c r="H190" s="99"/>
      <c r="I190" s="112"/>
      <c r="J190" s="11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ht="16.5" customHeight="1" thickBot="1" x14ac:dyDescent="0.25">
      <c r="A191" s="6"/>
      <c r="B191" s="7"/>
      <c r="C191" s="8"/>
      <c r="D191" s="7"/>
      <c r="E191" s="8"/>
      <c r="F191" s="7"/>
      <c r="G191" s="9"/>
      <c r="H191" s="102"/>
      <c r="I191" s="113"/>
      <c r="J191" s="11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</row>
    <row r="192" spans="1:253" s="36" customFormat="1" ht="19.5" customHeight="1" thickBot="1" x14ac:dyDescent="0.25">
      <c r="A192" s="37"/>
      <c r="B192" s="149" t="s">
        <v>186</v>
      </c>
      <c r="C192" s="150"/>
      <c r="D192" s="150"/>
      <c r="E192" s="150"/>
      <c r="F192" s="150"/>
      <c r="G192" s="150"/>
      <c r="H192" s="133">
        <f>SUM(H187:H191)</f>
        <v>0</v>
      </c>
      <c r="I192" s="134" t="e">
        <f>H192/$H$220</f>
        <v>#DIV/0!</v>
      </c>
      <c r="J192" s="46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</row>
    <row r="193" spans="1:253" ht="16.5" customHeight="1" thickBot="1" x14ac:dyDescent="0.25">
      <c r="A193" s="55"/>
      <c r="B193" s="48"/>
      <c r="C193" s="50"/>
      <c r="D193" s="48"/>
      <c r="E193" s="50"/>
      <c r="F193" s="48"/>
      <c r="G193" s="51"/>
      <c r="H193" s="139"/>
      <c r="I193" s="61"/>
      <c r="J193" s="5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s="36" customFormat="1" ht="19.5" customHeight="1" thickBot="1" x14ac:dyDescent="0.25">
      <c r="A194" s="121" t="s">
        <v>187</v>
      </c>
      <c r="B194" s="122"/>
      <c r="C194" s="123"/>
      <c r="D194" s="122"/>
      <c r="E194" s="123"/>
      <c r="F194" s="122"/>
      <c r="G194" s="123"/>
      <c r="H194" s="123"/>
      <c r="I194" s="123"/>
      <c r="J194" s="124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  <c r="EW194" s="35"/>
      <c r="EX194" s="35"/>
      <c r="EY194" s="35"/>
      <c r="EZ194" s="35"/>
      <c r="FA194" s="35"/>
      <c r="FB194" s="35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35"/>
      <c r="FT194" s="35"/>
      <c r="FU194" s="35"/>
      <c r="FV194" s="35"/>
      <c r="FW194" s="35"/>
      <c r="FX194" s="35"/>
      <c r="FY194" s="35"/>
      <c r="FZ194" s="35"/>
      <c r="GA194" s="35"/>
      <c r="GB194" s="35"/>
      <c r="GC194" s="35"/>
      <c r="GD194" s="35"/>
      <c r="GE194" s="35"/>
      <c r="GF194" s="35"/>
      <c r="GG194" s="35"/>
      <c r="GH194" s="35"/>
      <c r="GI194" s="35"/>
      <c r="GJ194" s="35"/>
      <c r="GK194" s="35"/>
      <c r="GL194" s="35"/>
      <c r="GM194" s="35"/>
      <c r="GN194" s="35"/>
      <c r="GO194" s="35"/>
      <c r="GP194" s="35"/>
      <c r="GQ194" s="35"/>
      <c r="GR194" s="35"/>
      <c r="GS194" s="35"/>
      <c r="GT194" s="35"/>
      <c r="GU194" s="35"/>
      <c r="GV194" s="35"/>
      <c r="GW194" s="35"/>
      <c r="GX194" s="35"/>
      <c r="GY194" s="35"/>
      <c r="GZ194" s="35"/>
      <c r="HA194" s="35"/>
      <c r="HB194" s="35"/>
      <c r="HC194" s="35"/>
      <c r="HD194" s="35"/>
      <c r="HE194" s="35"/>
      <c r="HF194" s="35"/>
      <c r="HG194" s="35"/>
      <c r="HH194" s="35"/>
      <c r="HI194" s="35"/>
      <c r="HJ194" s="35"/>
      <c r="HK194" s="35"/>
      <c r="HL194" s="35"/>
      <c r="HM194" s="35"/>
      <c r="HN194" s="35"/>
      <c r="HO194" s="35"/>
      <c r="HP194" s="35"/>
      <c r="HQ194" s="35"/>
      <c r="HR194" s="35"/>
      <c r="HS194" s="35"/>
      <c r="HT194" s="35"/>
      <c r="HU194" s="35"/>
      <c r="HV194" s="35"/>
      <c r="HW194" s="35"/>
      <c r="HX194" s="35"/>
      <c r="HY194" s="35"/>
      <c r="HZ194" s="35"/>
      <c r="IA194" s="35"/>
      <c r="IB194" s="35"/>
      <c r="IC194" s="35"/>
      <c r="ID194" s="35"/>
      <c r="IE194" s="35"/>
      <c r="IF194" s="35"/>
      <c r="IG194" s="35"/>
      <c r="IH194" s="35"/>
      <c r="II194" s="35"/>
      <c r="IJ194" s="35"/>
      <c r="IK194" s="35"/>
      <c r="IL194" s="35"/>
      <c r="IM194" s="35"/>
      <c r="IN194" s="35"/>
      <c r="IO194" s="35"/>
      <c r="IP194" s="35"/>
      <c r="IQ194" s="35"/>
      <c r="IR194" s="35"/>
      <c r="IS194" s="35"/>
    </row>
    <row r="195" spans="1:253" ht="16.5" customHeight="1" x14ac:dyDescent="0.2">
      <c r="A195" s="17" t="s">
        <v>188</v>
      </c>
      <c r="B195" s="1"/>
      <c r="C195" s="2"/>
      <c r="D195" s="1"/>
      <c r="E195" s="2"/>
      <c r="F195" s="1"/>
      <c r="G195" s="3"/>
      <c r="H195" s="104"/>
      <c r="I195" s="4"/>
      <c r="J195" s="5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6.5" customHeight="1" x14ac:dyDescent="0.2">
      <c r="A196" s="20" t="s">
        <v>189</v>
      </c>
      <c r="B196" s="7"/>
      <c r="C196" s="8"/>
      <c r="D196" s="7"/>
      <c r="E196" s="8"/>
      <c r="F196" s="7"/>
      <c r="G196" s="9"/>
      <c r="H196" s="105"/>
      <c r="I196" s="10"/>
      <c r="J196" s="11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x14ac:dyDescent="0.2">
      <c r="A197" s="20" t="s">
        <v>190</v>
      </c>
      <c r="B197" s="7"/>
      <c r="C197" s="8"/>
      <c r="D197" s="7"/>
      <c r="E197" s="8"/>
      <c r="F197" s="7"/>
      <c r="G197" s="9"/>
      <c r="H197" s="105"/>
      <c r="I197" s="10"/>
      <c r="J197" s="11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ht="16.5" customHeight="1" thickBot="1" x14ac:dyDescent="0.25">
      <c r="A198" s="6"/>
      <c r="B198" s="7"/>
      <c r="C198" s="8"/>
      <c r="D198" s="7"/>
      <c r="E198" s="8"/>
      <c r="F198" s="7"/>
      <c r="G198" s="9"/>
      <c r="H198" s="140"/>
      <c r="I198" s="14"/>
      <c r="J198" s="11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</row>
    <row r="199" spans="1:253" ht="19.5" customHeight="1" thickBot="1" x14ac:dyDescent="0.25">
      <c r="A199" s="37"/>
      <c r="B199" s="159" t="s">
        <v>191</v>
      </c>
      <c r="C199" s="160"/>
      <c r="D199" s="160"/>
      <c r="E199" s="160"/>
      <c r="F199" s="160"/>
      <c r="G199" s="160"/>
      <c r="H199" s="133">
        <f>SUM(H195:H198)</f>
        <v>0</v>
      </c>
      <c r="I199" s="134" t="e">
        <f>H199/$H$220</f>
        <v>#DIV/0!</v>
      </c>
      <c r="J199" s="4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6.5" customHeight="1" thickBot="1" x14ac:dyDescent="0.25">
      <c r="A200" s="55"/>
      <c r="B200" s="48"/>
      <c r="C200" s="50"/>
      <c r="D200" s="48"/>
      <c r="E200" s="50"/>
      <c r="F200" s="48"/>
      <c r="G200" s="51"/>
      <c r="H200" s="60"/>
      <c r="I200" s="61"/>
      <c r="J200" s="5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s="36" customFormat="1" ht="19.5" customHeight="1" thickBot="1" x14ac:dyDescent="0.25">
      <c r="A201" s="121" t="s">
        <v>192</v>
      </c>
      <c r="B201" s="122"/>
      <c r="C201" s="123"/>
      <c r="D201" s="122"/>
      <c r="E201" s="123"/>
      <c r="F201" s="122"/>
      <c r="G201" s="123"/>
      <c r="H201" s="123"/>
      <c r="I201" s="123"/>
      <c r="J201" s="124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  <c r="HH201" s="35"/>
      <c r="HI201" s="35"/>
      <c r="HJ201" s="35"/>
      <c r="HK201" s="35"/>
      <c r="HL201" s="35"/>
      <c r="HM201" s="35"/>
      <c r="HN201" s="35"/>
      <c r="HO201" s="35"/>
      <c r="HP201" s="35"/>
      <c r="HQ201" s="35"/>
      <c r="HR201" s="35"/>
      <c r="HS201" s="35"/>
      <c r="HT201" s="35"/>
      <c r="HU201" s="35"/>
      <c r="HV201" s="35"/>
      <c r="HW201" s="35"/>
      <c r="HX201" s="35"/>
      <c r="HY201" s="35"/>
      <c r="HZ201" s="35"/>
      <c r="IA201" s="35"/>
      <c r="IB201" s="35"/>
      <c r="IC201" s="35"/>
      <c r="ID201" s="35"/>
      <c r="IE201" s="35"/>
      <c r="IF201" s="35"/>
      <c r="IG201" s="35"/>
      <c r="IH201" s="35"/>
      <c r="II201" s="35"/>
      <c r="IJ201" s="35"/>
      <c r="IK201" s="35"/>
      <c r="IL201" s="35"/>
      <c r="IM201" s="35"/>
      <c r="IN201" s="35"/>
      <c r="IO201" s="35"/>
      <c r="IP201" s="35"/>
      <c r="IQ201" s="35"/>
      <c r="IR201" s="35"/>
      <c r="IS201" s="35"/>
    </row>
    <row r="202" spans="1:253" ht="16.5" customHeight="1" x14ac:dyDescent="0.2">
      <c r="A202" s="17" t="s">
        <v>193</v>
      </c>
      <c r="B202" s="1"/>
      <c r="C202" s="2"/>
      <c r="D202" s="1"/>
      <c r="E202" s="2"/>
      <c r="F202" s="1"/>
      <c r="G202" s="3"/>
      <c r="H202" s="104"/>
      <c r="I202" s="4"/>
      <c r="J202" s="5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ht="16.5" customHeight="1" x14ac:dyDescent="0.2">
      <c r="A203" s="20" t="s">
        <v>194</v>
      </c>
      <c r="B203" s="7"/>
      <c r="C203" s="8"/>
      <c r="D203" s="7"/>
      <c r="E203" s="8"/>
      <c r="F203" s="7"/>
      <c r="G203" s="9"/>
      <c r="H203" s="105"/>
      <c r="I203" s="10"/>
      <c r="J203" s="11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</row>
    <row r="204" spans="1:253" ht="16.5" customHeight="1" x14ac:dyDescent="0.2">
      <c r="A204" s="20" t="s">
        <v>190</v>
      </c>
      <c r="B204" s="7"/>
      <c r="C204" s="8"/>
      <c r="D204" s="7"/>
      <c r="E204" s="8"/>
      <c r="F204" s="7"/>
      <c r="G204" s="9"/>
      <c r="H204" s="99"/>
      <c r="I204" s="10"/>
      <c r="J204" s="1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ht="16.5" customHeight="1" thickBot="1" x14ac:dyDescent="0.25">
      <c r="A205" s="6"/>
      <c r="B205" s="7"/>
      <c r="C205" s="8"/>
      <c r="D205" s="7"/>
      <c r="E205" s="8"/>
      <c r="F205" s="7"/>
      <c r="G205" s="9"/>
      <c r="H205" s="102"/>
      <c r="I205" s="14"/>
      <c r="J205" s="1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</row>
    <row r="206" spans="1:253" s="36" customFormat="1" ht="19.5" customHeight="1" thickBot="1" x14ac:dyDescent="0.25">
      <c r="A206" s="37"/>
      <c r="B206" s="149" t="s">
        <v>195</v>
      </c>
      <c r="C206" s="150"/>
      <c r="D206" s="150"/>
      <c r="E206" s="150"/>
      <c r="F206" s="150"/>
      <c r="G206" s="151"/>
      <c r="H206" s="132">
        <f>SUM(H202:H205)</f>
        <v>0</v>
      </c>
      <c r="I206" s="134" t="e">
        <f>H206/$H$220</f>
        <v>#DIV/0!</v>
      </c>
      <c r="J206" s="46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  <c r="HH206" s="35"/>
      <c r="HI206" s="35"/>
      <c r="HJ206" s="35"/>
      <c r="HK206" s="35"/>
      <c r="HL206" s="35"/>
      <c r="HM206" s="35"/>
      <c r="HN206" s="35"/>
      <c r="HO206" s="35"/>
      <c r="HP206" s="35"/>
      <c r="HQ206" s="35"/>
      <c r="HR206" s="35"/>
      <c r="HS206" s="35"/>
      <c r="HT206" s="35"/>
      <c r="HU206" s="35"/>
      <c r="HV206" s="35"/>
      <c r="HW206" s="35"/>
      <c r="HX206" s="35"/>
      <c r="HY206" s="35"/>
      <c r="HZ206" s="35"/>
      <c r="IA206" s="35"/>
      <c r="IB206" s="35"/>
      <c r="IC206" s="35"/>
      <c r="ID206" s="35"/>
      <c r="IE206" s="35"/>
      <c r="IF206" s="35"/>
      <c r="IG206" s="35"/>
      <c r="IH206" s="35"/>
      <c r="II206" s="35"/>
      <c r="IJ206" s="35"/>
      <c r="IK206" s="35"/>
      <c r="IL206" s="35"/>
      <c r="IM206" s="35"/>
      <c r="IN206" s="35"/>
      <c r="IO206" s="35"/>
      <c r="IP206" s="35"/>
      <c r="IQ206" s="35"/>
      <c r="IR206" s="35"/>
      <c r="IS206" s="35"/>
    </row>
    <row r="207" spans="1:253" ht="16.5" customHeight="1" thickBot="1" x14ac:dyDescent="0.25">
      <c r="A207" s="55"/>
      <c r="B207" s="48"/>
      <c r="C207" s="50"/>
      <c r="D207" s="48"/>
      <c r="E207" s="50"/>
      <c r="F207" s="48"/>
      <c r="G207" s="51"/>
      <c r="H207" s="60"/>
      <c r="I207" s="61"/>
      <c r="J207" s="5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s="36" customFormat="1" ht="19.5" customHeight="1" thickBot="1" x14ac:dyDescent="0.25">
      <c r="A208" s="121" t="s">
        <v>196</v>
      </c>
      <c r="B208" s="122"/>
      <c r="C208" s="123"/>
      <c r="D208" s="122"/>
      <c r="E208" s="123"/>
      <c r="F208" s="122"/>
      <c r="G208" s="123"/>
      <c r="H208" s="123"/>
      <c r="I208" s="123"/>
      <c r="J208" s="124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  <c r="EW208" s="35"/>
      <c r="EX208" s="35"/>
      <c r="EY208" s="35"/>
      <c r="EZ208" s="35"/>
      <c r="FA208" s="35"/>
      <c r="FB208" s="35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35"/>
      <c r="FT208" s="35"/>
      <c r="FU208" s="35"/>
      <c r="FV208" s="35"/>
      <c r="FW208" s="35"/>
      <c r="FX208" s="35"/>
      <c r="FY208" s="35"/>
      <c r="FZ208" s="35"/>
      <c r="GA208" s="35"/>
      <c r="GB208" s="35"/>
      <c r="GC208" s="35"/>
      <c r="GD208" s="35"/>
      <c r="GE208" s="35"/>
      <c r="GF208" s="35"/>
      <c r="GG208" s="35"/>
      <c r="GH208" s="35"/>
      <c r="GI208" s="35"/>
      <c r="GJ208" s="35"/>
      <c r="GK208" s="35"/>
      <c r="GL208" s="35"/>
      <c r="GM208" s="35"/>
      <c r="GN208" s="35"/>
      <c r="GO208" s="35"/>
      <c r="GP208" s="35"/>
      <c r="GQ208" s="35"/>
      <c r="GR208" s="35"/>
      <c r="GS208" s="35"/>
      <c r="GT208" s="35"/>
      <c r="GU208" s="35"/>
      <c r="GV208" s="35"/>
      <c r="GW208" s="35"/>
      <c r="GX208" s="35"/>
      <c r="GY208" s="35"/>
      <c r="GZ208" s="35"/>
      <c r="HA208" s="35"/>
      <c r="HB208" s="35"/>
      <c r="HC208" s="35"/>
      <c r="HD208" s="35"/>
      <c r="HE208" s="35"/>
      <c r="HF208" s="35"/>
      <c r="HG208" s="35"/>
      <c r="HH208" s="35"/>
      <c r="HI208" s="35"/>
      <c r="HJ208" s="35"/>
      <c r="HK208" s="35"/>
      <c r="HL208" s="35"/>
      <c r="HM208" s="35"/>
      <c r="HN208" s="35"/>
      <c r="HO208" s="35"/>
      <c r="HP208" s="35"/>
      <c r="HQ208" s="35"/>
      <c r="HR208" s="35"/>
      <c r="HS208" s="35"/>
      <c r="HT208" s="35"/>
      <c r="HU208" s="35"/>
      <c r="HV208" s="35"/>
      <c r="HW208" s="35"/>
      <c r="HX208" s="35"/>
      <c r="HY208" s="35"/>
      <c r="HZ208" s="35"/>
      <c r="IA208" s="35"/>
      <c r="IB208" s="35"/>
      <c r="IC208" s="35"/>
      <c r="ID208" s="35"/>
      <c r="IE208" s="35"/>
      <c r="IF208" s="35"/>
      <c r="IG208" s="35"/>
      <c r="IH208" s="35"/>
      <c r="II208" s="35"/>
      <c r="IJ208" s="35"/>
      <c r="IK208" s="35"/>
      <c r="IL208" s="35"/>
      <c r="IM208" s="35"/>
      <c r="IN208" s="35"/>
      <c r="IO208" s="35"/>
      <c r="IP208" s="35"/>
      <c r="IQ208" s="35"/>
      <c r="IR208" s="35"/>
      <c r="IS208" s="35"/>
    </row>
    <row r="209" spans="1:253" ht="16.5" customHeight="1" x14ac:dyDescent="0.2">
      <c r="A209" s="20" t="s">
        <v>197</v>
      </c>
      <c r="B209" s="1"/>
      <c r="C209" s="2"/>
      <c r="D209" s="1"/>
      <c r="E209" s="2"/>
      <c r="F209" s="1"/>
      <c r="G209" s="3"/>
      <c r="H209" s="106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 x14ac:dyDescent="0.2">
      <c r="A210" s="6"/>
      <c r="B210" s="1"/>
      <c r="C210" s="2"/>
      <c r="D210" s="1"/>
      <c r="E210" s="2"/>
      <c r="F210" s="1"/>
      <c r="G210" s="3"/>
      <c r="H210" s="106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 x14ac:dyDescent="0.2">
      <c r="A211" s="6"/>
      <c r="B211" s="1"/>
      <c r="C211" s="2"/>
      <c r="D211" s="1"/>
      <c r="E211" s="2"/>
      <c r="F211" s="1"/>
      <c r="G211" s="3"/>
      <c r="H211" s="106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 x14ac:dyDescent="0.2">
      <c r="A212" s="6"/>
      <c r="B212" s="1"/>
      <c r="C212" s="2"/>
      <c r="D212" s="1"/>
      <c r="E212" s="2"/>
      <c r="F212" s="1"/>
      <c r="G212" s="3"/>
      <c r="H212" s="106"/>
      <c r="I212" s="4"/>
      <c r="J212" s="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16.5" customHeight="1" x14ac:dyDescent="0.2">
      <c r="A213" s="6"/>
      <c r="B213" s="1"/>
      <c r="C213" s="2"/>
      <c r="D213" s="1"/>
      <c r="E213" s="2"/>
      <c r="F213" s="1"/>
      <c r="G213" s="3"/>
      <c r="H213" s="106"/>
      <c r="I213" s="4"/>
      <c r="J213" s="5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ht="16.5" customHeight="1" x14ac:dyDescent="0.2">
      <c r="A214" s="6"/>
      <c r="B214" s="1"/>
      <c r="C214" s="2"/>
      <c r="D214" s="1"/>
      <c r="E214" s="2"/>
      <c r="F214" s="1"/>
      <c r="G214" s="3"/>
      <c r="H214" s="114"/>
      <c r="I214" s="4"/>
      <c r="J214" s="5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</row>
    <row r="215" spans="1:253" ht="16.5" customHeight="1" x14ac:dyDescent="0.2">
      <c r="A215" s="6"/>
      <c r="B215" s="7"/>
      <c r="C215" s="8"/>
      <c r="D215" s="7"/>
      <c r="E215" s="8"/>
      <c r="F215" s="7"/>
      <c r="G215" s="9"/>
      <c r="H215" s="115"/>
      <c r="I215" s="10"/>
      <c r="J215" s="1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26.25" thickBot="1" x14ac:dyDescent="0.25">
      <c r="A216" s="12" t="s">
        <v>198</v>
      </c>
      <c r="B216" s="7"/>
      <c r="C216" s="8"/>
      <c r="D216" s="7"/>
      <c r="E216" s="8"/>
      <c r="F216" s="7"/>
      <c r="G216" s="9"/>
      <c r="H216" s="142"/>
      <c r="I216" s="14"/>
      <c r="J216" s="1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s="36" customFormat="1" ht="19.5" customHeight="1" thickBot="1" x14ac:dyDescent="0.25">
      <c r="A217" s="37"/>
      <c r="B217" s="149" t="s">
        <v>199</v>
      </c>
      <c r="C217" s="150"/>
      <c r="D217" s="150"/>
      <c r="E217" s="150"/>
      <c r="F217" s="150"/>
      <c r="G217" s="150"/>
      <c r="H217" s="143">
        <f>SUM(H209:H216)</f>
        <v>0</v>
      </c>
      <c r="I217" s="134" t="e">
        <f>H217/$H$220</f>
        <v>#DIV/0!</v>
      </c>
      <c r="J217" s="46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  <c r="HH217" s="35"/>
      <c r="HI217" s="35"/>
      <c r="HJ217" s="35"/>
      <c r="HK217" s="35"/>
      <c r="HL217" s="35"/>
      <c r="HM217" s="35"/>
      <c r="HN217" s="35"/>
      <c r="HO217" s="35"/>
      <c r="HP217" s="35"/>
      <c r="HQ217" s="35"/>
      <c r="HR217" s="35"/>
      <c r="HS217" s="35"/>
      <c r="HT217" s="35"/>
      <c r="HU217" s="35"/>
      <c r="HV217" s="35"/>
      <c r="HW217" s="35"/>
      <c r="HX217" s="35"/>
      <c r="HY217" s="35"/>
      <c r="HZ217" s="35"/>
      <c r="IA217" s="35"/>
      <c r="IB217" s="35"/>
      <c r="IC217" s="35"/>
      <c r="ID217" s="35"/>
      <c r="IE217" s="35"/>
      <c r="IF217" s="35"/>
      <c r="IG217" s="35"/>
      <c r="IH217" s="35"/>
      <c r="II217" s="35"/>
      <c r="IJ217" s="35"/>
      <c r="IK217" s="35"/>
      <c r="IL217" s="35"/>
      <c r="IM217" s="35"/>
      <c r="IN217" s="35"/>
      <c r="IO217" s="35"/>
      <c r="IP217" s="35"/>
      <c r="IQ217" s="35"/>
      <c r="IR217" s="35"/>
      <c r="IS217" s="35"/>
    </row>
    <row r="218" spans="1:253" ht="16.5" customHeight="1" thickBot="1" x14ac:dyDescent="0.25">
      <c r="A218" s="62"/>
      <c r="B218" s="63"/>
      <c r="C218" s="64"/>
      <c r="D218" s="63"/>
      <c r="E218" s="64"/>
      <c r="F218" s="63"/>
      <c r="G218" s="65"/>
      <c r="H218" s="141"/>
      <c r="I218" s="66"/>
      <c r="J218" s="67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2.95" customHeight="1" thickTop="1" thickBot="1" x14ac:dyDescent="0.25">
      <c r="A219" s="144"/>
      <c r="B219" s="72"/>
      <c r="C219" s="69"/>
      <c r="D219" s="72"/>
      <c r="E219" s="69"/>
      <c r="F219" s="72"/>
      <c r="G219" s="69"/>
      <c r="H219" s="69"/>
      <c r="I219" s="69"/>
      <c r="J219" s="70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18.399999999999999" customHeight="1" thickBot="1" x14ac:dyDescent="0.25">
      <c r="A220" s="68" t="s">
        <v>200</v>
      </c>
      <c r="B220" s="68"/>
      <c r="C220" s="68"/>
      <c r="D220" s="68"/>
      <c r="E220" s="68"/>
      <c r="F220" s="68"/>
      <c r="G220" s="69"/>
      <c r="H220" s="145">
        <f>H217+H206+H199+H192+H184+H141+H64+H26</f>
        <v>0</v>
      </c>
      <c r="I220" s="146" t="e">
        <f>I217+I206+I199+I192+I184+I141+I64+I26</f>
        <v>#DIV/0!</v>
      </c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6.5" customHeight="1" x14ac:dyDescent="0.2">
      <c r="A221" s="71"/>
      <c r="B221" s="72"/>
      <c r="C221" s="69"/>
      <c r="D221" s="72"/>
      <c r="E221" s="69"/>
      <c r="F221" s="72"/>
      <c r="G221" s="69"/>
      <c r="H221" s="69"/>
      <c r="I221" s="69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18" customHeight="1" x14ac:dyDescent="0.2">
      <c r="A222" s="107" t="s">
        <v>201</v>
      </c>
      <c r="B222" s="176" t="s">
        <v>202</v>
      </c>
      <c r="C222" s="176"/>
      <c r="D222" s="177"/>
      <c r="E222" s="167"/>
      <c r="F222" s="168"/>
      <c r="G222" s="169"/>
      <c r="H222" s="69"/>
      <c r="I222" s="69"/>
      <c r="J222" s="70"/>
      <c r="K222" s="74"/>
      <c r="L222" s="74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4.9000000000000004" customHeight="1" x14ac:dyDescent="0.2">
      <c r="A223" s="108"/>
      <c r="B223" s="73"/>
      <c r="C223" s="73"/>
      <c r="D223" s="75"/>
      <c r="E223" s="76"/>
      <c r="F223" s="77"/>
      <c r="G223" s="76"/>
      <c r="H223" s="69"/>
      <c r="I223" s="78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18" customHeight="1" x14ac:dyDescent="0.2">
      <c r="A224" s="107" t="s">
        <v>203</v>
      </c>
      <c r="B224" s="176" t="s">
        <v>204</v>
      </c>
      <c r="C224" s="176"/>
      <c r="D224" s="177"/>
      <c r="E224" s="167"/>
      <c r="F224" s="168"/>
      <c r="G224" s="169"/>
      <c r="H224" s="69"/>
      <c r="I224" s="69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4.9000000000000004" customHeight="1" x14ac:dyDescent="0.2">
      <c r="A225" s="108"/>
      <c r="B225" s="73"/>
      <c r="C225" s="73"/>
      <c r="D225" s="75"/>
      <c r="E225" s="76"/>
      <c r="F225" s="77"/>
      <c r="G225" s="76"/>
      <c r="H225" s="69"/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18" customHeight="1" x14ac:dyDescent="0.2">
      <c r="A226" s="107" t="s">
        <v>205</v>
      </c>
      <c r="B226" s="176" t="s">
        <v>206</v>
      </c>
      <c r="C226" s="176"/>
      <c r="D226" s="177"/>
      <c r="E226" s="170">
        <f>E222-E224</f>
        <v>0</v>
      </c>
      <c r="F226" s="171"/>
      <c r="G226" s="172"/>
      <c r="H226" s="79"/>
      <c r="I226" s="69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4.9000000000000004" customHeight="1" x14ac:dyDescent="0.2">
      <c r="A227" s="108"/>
      <c r="B227" s="73"/>
      <c r="C227" s="73"/>
      <c r="D227" s="75"/>
      <c r="E227" s="78"/>
      <c r="F227" s="72"/>
      <c r="G227" s="78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18.399999999999999" customHeight="1" x14ac:dyDescent="0.2">
      <c r="A228" s="108" t="s">
        <v>207</v>
      </c>
      <c r="B228" s="176" t="s">
        <v>208</v>
      </c>
      <c r="C228" s="176"/>
      <c r="D228" s="177"/>
      <c r="E228" s="173"/>
      <c r="F228" s="174"/>
      <c r="G228" s="175"/>
      <c r="H228" s="79" t="s">
        <v>209</v>
      </c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4.9000000000000004" customHeight="1" x14ac:dyDescent="0.2">
      <c r="A229" s="108"/>
      <c r="B229" s="73"/>
      <c r="C229" s="73"/>
      <c r="D229" s="75"/>
      <c r="E229" s="68"/>
      <c r="F229" s="72"/>
      <c r="G229" s="78"/>
      <c r="H229" s="69"/>
      <c r="I229" s="78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17.649999999999999" customHeight="1" x14ac:dyDescent="0.2">
      <c r="A230" s="108" t="s">
        <v>210</v>
      </c>
      <c r="B230" s="176" t="s">
        <v>211</v>
      </c>
      <c r="C230" s="176"/>
      <c r="D230" s="177"/>
      <c r="E230" s="173"/>
      <c r="F230" s="174"/>
      <c r="G230" s="175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4.9000000000000004" customHeight="1" x14ac:dyDescent="0.2">
      <c r="A231" s="108"/>
      <c r="B231" s="73"/>
      <c r="C231" s="73"/>
      <c r="D231" s="75"/>
      <c r="E231" s="78"/>
      <c r="F231" s="72"/>
      <c r="G231" s="78"/>
      <c r="H231" s="69"/>
      <c r="I231" s="78"/>
      <c r="J231" s="70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18" customHeight="1" x14ac:dyDescent="0.2">
      <c r="A232" s="108" t="s">
        <v>212</v>
      </c>
      <c r="B232" s="176" t="s">
        <v>213</v>
      </c>
      <c r="C232" s="176"/>
      <c r="D232" s="177"/>
      <c r="E232" s="170">
        <f>+E226-(E228*E226)</f>
        <v>0</v>
      </c>
      <c r="F232" s="171"/>
      <c r="G232" s="172"/>
      <c r="H232" s="69"/>
      <c r="I232" s="69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4.9000000000000004" customHeight="1" x14ac:dyDescent="0.2">
      <c r="A233" s="108"/>
      <c r="B233" s="75"/>
      <c r="C233" s="75"/>
      <c r="D233" s="75"/>
      <c r="E233" s="76"/>
      <c r="F233" s="77"/>
      <c r="G233" s="76"/>
      <c r="H233" s="69"/>
      <c r="I233" s="78"/>
      <c r="J233" s="70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ht="18" customHeight="1" x14ac:dyDescent="0.2">
      <c r="A234" s="108" t="s">
        <v>214</v>
      </c>
      <c r="B234" s="176" t="s">
        <v>215</v>
      </c>
      <c r="C234" s="176"/>
      <c r="D234" s="177"/>
      <c r="E234" s="170" t="str">
        <f>IF(E230=0,"***INSERIRE VALORE UI***",E232/(1+E230))</f>
        <v>***INSERIRE VALORE UI***</v>
      </c>
      <c r="F234" s="171"/>
      <c r="G234" s="172"/>
      <c r="H234" s="79"/>
      <c r="I234" s="69"/>
      <c r="J234" s="70"/>
      <c r="K234" s="80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</row>
    <row r="235" spans="1:253" ht="4.9000000000000004" customHeight="1" x14ac:dyDescent="0.2">
      <c r="A235" s="108"/>
      <c r="B235" s="73"/>
      <c r="C235" s="81"/>
      <c r="D235" s="75"/>
      <c r="E235" s="76"/>
      <c r="F235" s="77"/>
      <c r="G235" s="76"/>
      <c r="H235" s="69"/>
      <c r="I235" s="78"/>
      <c r="J235" s="70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</row>
    <row r="236" spans="1:253" ht="18" customHeight="1" x14ac:dyDescent="0.2">
      <c r="A236" s="108" t="s">
        <v>216</v>
      </c>
      <c r="B236" s="176" t="s">
        <v>217</v>
      </c>
      <c r="C236" s="176"/>
      <c r="D236" s="177"/>
      <c r="E236" s="170" t="str">
        <f>IF(E230=0,"***INSERIRE VALORE UI***",E234-H220)</f>
        <v>***INSERIRE VALORE UI***</v>
      </c>
      <c r="F236" s="171"/>
      <c r="G236" s="172"/>
      <c r="H236" s="79"/>
      <c r="I236" s="69"/>
      <c r="J236" s="70"/>
      <c r="K236" s="82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</row>
    <row r="237" spans="1:253" s="36" customFormat="1" ht="4.9000000000000004" customHeight="1" x14ac:dyDescent="0.2">
      <c r="A237" s="108"/>
      <c r="B237" s="73"/>
      <c r="C237" s="73"/>
      <c r="D237" s="75"/>
      <c r="E237" s="83"/>
      <c r="F237" s="72"/>
      <c r="G237" s="78"/>
      <c r="H237" s="69"/>
      <c r="I237" s="84"/>
      <c r="J237" s="70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8" customHeight="1" x14ac:dyDescent="0.2">
      <c r="A238" s="108" t="s">
        <v>218</v>
      </c>
      <c r="B238" s="176" t="s">
        <v>219</v>
      </c>
      <c r="C238" s="176"/>
      <c r="D238" s="177"/>
      <c r="E238" s="181" t="str">
        <f>IF(E230=0,"***INSERIRE VALORE UI***",H220/E236)</f>
        <v>***INSERIRE VALORE UI***</v>
      </c>
      <c r="F238" s="182"/>
      <c r="G238" s="183"/>
      <c r="H238" s="79"/>
      <c r="I238" s="69"/>
      <c r="J238" s="70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4.9000000000000004" customHeight="1" x14ac:dyDescent="0.2">
      <c r="A239" s="71"/>
      <c r="B239" s="78"/>
      <c r="C239" s="84"/>
      <c r="D239" s="68"/>
      <c r="E239" s="69"/>
      <c r="F239" s="72"/>
      <c r="G239" s="69"/>
      <c r="H239" s="85"/>
      <c r="I239" s="84"/>
      <c r="J239" s="70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s="36" customFormat="1" ht="13.9" customHeight="1" x14ac:dyDescent="0.2">
      <c r="A240" s="84"/>
      <c r="B240" s="78"/>
      <c r="C240" s="84"/>
      <c r="D240" s="68"/>
      <c r="E240" s="85"/>
      <c r="F240" s="85"/>
      <c r="G240" s="85"/>
      <c r="H240" s="85"/>
      <c r="I240" s="85"/>
      <c r="J240" s="70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  <c r="HN240" s="35"/>
      <c r="HO240" s="35"/>
      <c r="HP240" s="35"/>
      <c r="HQ240" s="35"/>
      <c r="HR240" s="35"/>
      <c r="HS240" s="35"/>
      <c r="HT240" s="35"/>
      <c r="HU240" s="35"/>
      <c r="HV240" s="35"/>
      <c r="HW240" s="35"/>
      <c r="HX240" s="35"/>
      <c r="HY240" s="35"/>
      <c r="HZ240" s="35"/>
      <c r="IA240" s="35"/>
      <c r="IB240" s="35"/>
      <c r="IC240" s="35"/>
      <c r="ID240" s="35"/>
      <c r="IE240" s="35"/>
      <c r="IF240" s="35"/>
      <c r="IG240" s="35"/>
      <c r="IH240" s="35"/>
      <c r="II240" s="35"/>
      <c r="IJ240" s="35"/>
      <c r="IK240" s="35"/>
      <c r="IL240" s="35"/>
      <c r="IM240" s="35"/>
      <c r="IN240" s="35"/>
      <c r="IO240" s="35"/>
      <c r="IP240" s="35"/>
      <c r="IQ240" s="35"/>
      <c r="IR240" s="35"/>
      <c r="IS240" s="35"/>
    </row>
    <row r="241" spans="1:253" s="36" customFormat="1" ht="13.9" customHeight="1" x14ac:dyDescent="0.2">
      <c r="A241" s="84"/>
      <c r="B241" s="78"/>
      <c r="C241" s="84"/>
      <c r="D241" s="68"/>
      <c r="E241" s="85"/>
      <c r="F241" s="85"/>
      <c r="G241" s="147"/>
      <c r="H241" s="178" t="s">
        <v>220</v>
      </c>
      <c r="I241" s="179"/>
      <c r="J241" s="180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  <c r="HH241" s="35"/>
      <c r="HI241" s="35"/>
      <c r="HJ241" s="35"/>
      <c r="HK241" s="35"/>
      <c r="HL241" s="35"/>
      <c r="HM241" s="35"/>
      <c r="HN241" s="35"/>
      <c r="HO241" s="35"/>
      <c r="HP241" s="35"/>
      <c r="HQ241" s="35"/>
      <c r="HR241" s="35"/>
      <c r="HS241" s="35"/>
      <c r="HT241" s="35"/>
      <c r="HU241" s="35"/>
      <c r="HV241" s="35"/>
      <c r="HW241" s="35"/>
      <c r="HX241" s="35"/>
      <c r="HY241" s="35"/>
      <c r="HZ241" s="35"/>
      <c r="IA241" s="35"/>
      <c r="IB241" s="35"/>
      <c r="IC241" s="35"/>
      <c r="ID241" s="35"/>
      <c r="IE241" s="35"/>
      <c r="IF241" s="35"/>
      <c r="IG241" s="35"/>
      <c r="IH241" s="35"/>
      <c r="II241" s="35"/>
      <c r="IJ241" s="35"/>
      <c r="IK241" s="35"/>
      <c r="IL241" s="35"/>
      <c r="IM241" s="35"/>
      <c r="IN241" s="35"/>
      <c r="IO241" s="35"/>
      <c r="IP241" s="35"/>
      <c r="IQ241" s="35"/>
      <c r="IR241" s="35"/>
      <c r="IS241" s="35"/>
    </row>
    <row r="242" spans="1:253" s="36" customFormat="1" ht="13.9" customHeight="1" x14ac:dyDescent="0.2">
      <c r="A242" s="84"/>
      <c r="B242" s="78"/>
      <c r="C242" s="84"/>
      <c r="D242" s="68"/>
      <c r="E242" s="85"/>
      <c r="F242" s="85"/>
      <c r="G242" s="148"/>
      <c r="H242" s="116" t="s">
        <v>221</v>
      </c>
      <c r="I242" s="116"/>
      <c r="J242" s="117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  <c r="HH242" s="35"/>
      <c r="HI242" s="35"/>
      <c r="HJ242" s="35"/>
      <c r="HK242" s="35"/>
      <c r="HL242" s="35"/>
      <c r="HM242" s="35"/>
      <c r="HN242" s="35"/>
      <c r="HO242" s="35"/>
      <c r="HP242" s="35"/>
      <c r="HQ242" s="35"/>
      <c r="HR242" s="35"/>
      <c r="HS242" s="35"/>
      <c r="HT242" s="35"/>
      <c r="HU242" s="35"/>
      <c r="HV242" s="35"/>
      <c r="HW242" s="35"/>
      <c r="HX242" s="35"/>
      <c r="HY242" s="35"/>
      <c r="HZ242" s="35"/>
      <c r="IA242" s="35"/>
      <c r="IB242" s="35"/>
      <c r="IC242" s="35"/>
      <c r="ID242" s="35"/>
      <c r="IE242" s="35"/>
      <c r="IF242" s="35"/>
      <c r="IG242" s="35"/>
      <c r="IH242" s="35"/>
      <c r="II242" s="35"/>
      <c r="IJ242" s="35"/>
      <c r="IK242" s="35"/>
      <c r="IL242" s="35"/>
      <c r="IM242" s="35"/>
      <c r="IN242" s="35"/>
      <c r="IO242" s="35"/>
      <c r="IP242" s="35"/>
      <c r="IQ242" s="35"/>
      <c r="IR242" s="35"/>
      <c r="IS242" s="35"/>
    </row>
    <row r="243" spans="1:253" ht="16.5" customHeight="1" thickBot="1" x14ac:dyDescent="0.25">
      <c r="A243" s="86"/>
      <c r="B243" s="87"/>
      <c r="C243" s="88"/>
      <c r="D243" s="87"/>
      <c r="E243" s="88"/>
      <c r="F243" s="87"/>
      <c r="G243" s="88"/>
      <c r="H243" s="88"/>
      <c r="I243" s="88"/>
      <c r="J243" s="89"/>
      <c r="K243" s="35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3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  <c r="FP243" s="33"/>
      <c r="FQ243" s="33"/>
      <c r="FR243" s="33"/>
      <c r="FS243" s="33"/>
      <c r="FT243" s="33"/>
      <c r="FU243" s="33"/>
      <c r="FV243" s="33"/>
      <c r="FW243" s="33"/>
      <c r="FX243" s="33"/>
      <c r="FY243" s="33"/>
      <c r="FZ243" s="33"/>
      <c r="GA243" s="33"/>
      <c r="GB243" s="33"/>
      <c r="GC243" s="33"/>
      <c r="GD243" s="33"/>
      <c r="GE243" s="33"/>
      <c r="GF243" s="33"/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33"/>
      <c r="GZ243" s="33"/>
      <c r="HA243" s="33"/>
      <c r="HB243" s="33"/>
      <c r="HC243" s="33"/>
      <c r="HD243" s="33"/>
      <c r="HE243" s="33"/>
      <c r="HF243" s="33"/>
      <c r="HG243" s="33"/>
      <c r="HH243" s="33"/>
      <c r="HI243" s="33"/>
      <c r="HJ243" s="33"/>
      <c r="HK243" s="33"/>
      <c r="HL243" s="33"/>
      <c r="HM243" s="33"/>
      <c r="HN243" s="33"/>
      <c r="HO243" s="33"/>
      <c r="HP243" s="33"/>
      <c r="HQ243" s="33"/>
      <c r="HR243" s="33"/>
      <c r="HS243" s="33"/>
      <c r="HT243" s="33"/>
      <c r="HU243" s="33"/>
      <c r="HV243" s="33"/>
      <c r="HW243" s="33"/>
      <c r="HX243" s="33"/>
      <c r="HY243" s="33"/>
      <c r="HZ243" s="33"/>
      <c r="IA243" s="33"/>
      <c r="IB243" s="33"/>
      <c r="IC243" s="33"/>
      <c r="ID243" s="33"/>
      <c r="IE243" s="33"/>
      <c r="IF243" s="33"/>
      <c r="IG243" s="33"/>
      <c r="IH243" s="33"/>
      <c r="II243" s="33"/>
      <c r="IJ243" s="33"/>
      <c r="IK243" s="33"/>
      <c r="IL243" s="33"/>
      <c r="IM243" s="33"/>
      <c r="IN243" s="33"/>
      <c r="IO243" s="33"/>
      <c r="IP243" s="33"/>
      <c r="IQ243" s="33"/>
      <c r="IR243" s="33"/>
      <c r="IS243" s="33"/>
    </row>
    <row r="244" spans="1:253" ht="13.5" thickTop="1" x14ac:dyDescent="0.2">
      <c r="K244" s="35"/>
    </row>
    <row r="245" spans="1:253" x14ac:dyDescent="0.2">
      <c r="K245" s="35"/>
    </row>
    <row r="246" spans="1:253" x14ac:dyDescent="0.2">
      <c r="H246" s="91"/>
      <c r="K246" s="35"/>
    </row>
    <row r="247" spans="1:253" hidden="1" x14ac:dyDescent="0.2">
      <c r="K247" s="35"/>
    </row>
    <row r="249" spans="1:253" x14ac:dyDescent="0.2"/>
    <row r="250" spans="1:253" x14ac:dyDescent="0.2"/>
    <row r="251" spans="1:253" x14ac:dyDescent="0.2"/>
  </sheetData>
  <sheetProtection selectLockedCells="1"/>
  <mergeCells count="32">
    <mergeCell ref="B232:D232"/>
    <mergeCell ref="B234:D234"/>
    <mergeCell ref="B236:D236"/>
    <mergeCell ref="B238:D238"/>
    <mergeCell ref="H241:J241"/>
    <mergeCell ref="E232:G232"/>
    <mergeCell ref="E234:G234"/>
    <mergeCell ref="E236:G236"/>
    <mergeCell ref="E238:G238"/>
    <mergeCell ref="B222:D222"/>
    <mergeCell ref="B224:D224"/>
    <mergeCell ref="B226:D226"/>
    <mergeCell ref="B228:D228"/>
    <mergeCell ref="B230:D230"/>
    <mergeCell ref="E222:G222"/>
    <mergeCell ref="E224:G224"/>
    <mergeCell ref="E226:G226"/>
    <mergeCell ref="E228:G228"/>
    <mergeCell ref="E230:G230"/>
    <mergeCell ref="B206:G206"/>
    <mergeCell ref="B217:G217"/>
    <mergeCell ref="B26:G26"/>
    <mergeCell ref="A1:J1"/>
    <mergeCell ref="A2:J2"/>
    <mergeCell ref="B4:G4"/>
    <mergeCell ref="B64:G64"/>
    <mergeCell ref="B141:G141"/>
    <mergeCell ref="B184:G184"/>
    <mergeCell ref="B192:G192"/>
    <mergeCell ref="B199:G199"/>
    <mergeCell ref="A3:J3"/>
    <mergeCell ref="A125:G125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5" max="16383" man="1"/>
    <brk id="207" max="16383" man="1"/>
  </rowBreaks>
  <ignoredErrors>
    <ignoredError sqref="D167:D170 F167:F170 D174:F1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Manager/>
  <Company>Autostrade per l'Italia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Bellucci, Stefano</cp:lastModifiedBy>
  <cp:revision/>
  <dcterms:created xsi:type="dcterms:W3CDTF">2006-07-25T08:04:34Z</dcterms:created>
  <dcterms:modified xsi:type="dcterms:W3CDTF">2024-08-01T12:04:24Z</dcterms:modified>
  <cp:category/>
  <cp:contentStatus/>
</cp:coreProperties>
</file>